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600" windowHeight="9240" firstSheet="1" activeTab="2"/>
  </bookViews>
  <sheets>
    <sheet name="BIOLOGIA 1" sheetId="1" r:id="rId1"/>
    <sheet name="BIOLOGIA 2" sheetId="2" r:id="rId2"/>
    <sheet name="BIOLOGIA3" sheetId="3" r:id="rId3"/>
    <sheet name="VIDAKENNEDY" sheetId="4" r:id="rId4"/>
    <sheet name="VIDATUNAL" sheetId="5" r:id="rId5"/>
  </sheets>
  <calcPr calcId="144525"/>
</workbook>
</file>

<file path=xl/calcChain.xml><?xml version="1.0" encoding="utf-8"?>
<calcChain xmlns="http://schemas.openxmlformats.org/spreadsheetml/2006/main">
  <c r="AR10" i="3" l="1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14" i="3"/>
  <c r="N15" i="3"/>
  <c r="N12" i="3"/>
  <c r="N13" i="3"/>
  <c r="N10" i="3"/>
  <c r="N11" i="3"/>
  <c r="G27" i="5" l="1"/>
  <c r="G30" i="5"/>
  <c r="Y19" i="5" l="1"/>
  <c r="AQ33" i="5"/>
  <c r="AQ34" i="5"/>
  <c r="AQ35" i="5"/>
  <c r="AQ36" i="5"/>
  <c r="AQ37" i="5"/>
  <c r="AK33" i="5"/>
  <c r="AK34" i="5"/>
  <c r="AK35" i="5"/>
  <c r="AK36" i="5"/>
  <c r="AK37" i="5"/>
  <c r="AE33" i="5"/>
  <c r="AE34" i="5"/>
  <c r="AE35" i="5"/>
  <c r="AE36" i="5"/>
  <c r="AE37" i="5"/>
  <c r="Y33" i="5"/>
  <c r="Y34" i="5"/>
  <c r="Y35" i="5"/>
  <c r="Y36" i="5"/>
  <c r="Y37" i="5"/>
  <c r="S33" i="5"/>
  <c r="S34" i="5"/>
  <c r="S35" i="5"/>
  <c r="S36" i="5"/>
  <c r="S37" i="5"/>
  <c r="M33" i="5"/>
  <c r="M34" i="5"/>
  <c r="M35" i="5"/>
  <c r="M36" i="5"/>
  <c r="M37" i="5"/>
  <c r="E37" i="5" l="1"/>
  <c r="G37" i="5" s="1"/>
  <c r="E33" i="5"/>
  <c r="G33" i="5" s="1"/>
  <c r="E34" i="5"/>
  <c r="G34" i="5" s="1"/>
  <c r="E35" i="5"/>
  <c r="G35" i="5" s="1"/>
  <c r="E36" i="5"/>
  <c r="G36" i="5" s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7" i="4"/>
  <c r="AE25" i="2" l="1"/>
  <c r="Y25" i="2"/>
  <c r="M25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7" i="4"/>
  <c r="AQ52" i="1"/>
  <c r="AK52" i="1"/>
  <c r="AE52" i="1"/>
  <c r="Y52" i="1"/>
  <c r="S52" i="1"/>
  <c r="M52" i="1"/>
  <c r="M50" i="1"/>
  <c r="M51" i="1"/>
  <c r="S50" i="1"/>
  <c r="S51" i="1"/>
  <c r="Y50" i="1"/>
  <c r="Y51" i="1"/>
  <c r="AE50" i="1"/>
  <c r="AE51" i="1"/>
  <c r="AK50" i="1"/>
  <c r="AK51" i="1"/>
  <c r="AQ50" i="1"/>
  <c r="AQ51" i="1"/>
  <c r="E25" i="2" l="1"/>
  <c r="G25" i="2" s="1"/>
  <c r="E52" i="1"/>
  <c r="E50" i="1"/>
  <c r="G50" i="1" s="1"/>
  <c r="E51" i="1"/>
  <c r="G51" i="1" s="1"/>
  <c r="AQ32" i="5"/>
  <c r="AK32" i="5"/>
  <c r="AE32" i="5"/>
  <c r="Y32" i="5"/>
  <c r="S32" i="5"/>
  <c r="M32" i="5"/>
  <c r="AQ31" i="5"/>
  <c r="AK31" i="5"/>
  <c r="AE31" i="5"/>
  <c r="Y31" i="5"/>
  <c r="S31" i="5"/>
  <c r="M31" i="5"/>
  <c r="AQ30" i="5"/>
  <c r="AK30" i="5"/>
  <c r="AE30" i="5"/>
  <c r="Y30" i="5"/>
  <c r="S30" i="5"/>
  <c r="M30" i="5"/>
  <c r="AQ29" i="5"/>
  <c r="AK29" i="5"/>
  <c r="AE29" i="5"/>
  <c r="Y29" i="5"/>
  <c r="S29" i="5"/>
  <c r="M29" i="5"/>
  <c r="AQ28" i="5"/>
  <c r="AK28" i="5"/>
  <c r="AE28" i="5"/>
  <c r="Y28" i="5"/>
  <c r="S28" i="5"/>
  <c r="M28" i="5"/>
  <c r="AQ27" i="5"/>
  <c r="AK27" i="5"/>
  <c r="AE27" i="5"/>
  <c r="Y27" i="5"/>
  <c r="S27" i="5"/>
  <c r="M27" i="5"/>
  <c r="AQ26" i="5"/>
  <c r="AK26" i="5"/>
  <c r="AE26" i="5"/>
  <c r="Y26" i="5"/>
  <c r="S26" i="5"/>
  <c r="M26" i="5"/>
  <c r="AQ25" i="5"/>
  <c r="AK25" i="5"/>
  <c r="AE25" i="5"/>
  <c r="Y25" i="5"/>
  <c r="S25" i="5"/>
  <c r="M25" i="5"/>
  <c r="AQ24" i="5"/>
  <c r="AK24" i="5"/>
  <c r="AE24" i="5"/>
  <c r="Y24" i="5"/>
  <c r="S24" i="5"/>
  <c r="M24" i="5"/>
  <c r="AQ23" i="5"/>
  <c r="AK23" i="5"/>
  <c r="AE23" i="5"/>
  <c r="Y23" i="5"/>
  <c r="S23" i="5"/>
  <c r="M23" i="5"/>
  <c r="AQ22" i="5"/>
  <c r="AK22" i="5"/>
  <c r="AE22" i="5"/>
  <c r="Y22" i="5"/>
  <c r="S22" i="5"/>
  <c r="M22" i="5"/>
  <c r="AQ21" i="5"/>
  <c r="AK21" i="5"/>
  <c r="AE21" i="5"/>
  <c r="Y21" i="5"/>
  <c r="S21" i="5"/>
  <c r="M21" i="5"/>
  <c r="AQ20" i="5"/>
  <c r="AK20" i="5"/>
  <c r="AE20" i="5"/>
  <c r="Y20" i="5"/>
  <c r="S20" i="5"/>
  <c r="M20" i="5"/>
  <c r="AQ19" i="5"/>
  <c r="AK19" i="5"/>
  <c r="AE19" i="5"/>
  <c r="S19" i="5"/>
  <c r="M19" i="5"/>
  <c r="AQ18" i="5"/>
  <c r="AK18" i="5"/>
  <c r="AE18" i="5"/>
  <c r="Y18" i="5"/>
  <c r="S18" i="5"/>
  <c r="M18" i="5"/>
  <c r="AQ17" i="5"/>
  <c r="AK17" i="5"/>
  <c r="AE17" i="5"/>
  <c r="Y17" i="5"/>
  <c r="S17" i="5"/>
  <c r="M17" i="5"/>
  <c r="AQ16" i="5"/>
  <c r="AK16" i="5"/>
  <c r="AE16" i="5"/>
  <c r="Y16" i="5"/>
  <c r="S16" i="5"/>
  <c r="M16" i="5"/>
  <c r="AQ15" i="5"/>
  <c r="AK15" i="5"/>
  <c r="AE15" i="5"/>
  <c r="Y15" i="5"/>
  <c r="S15" i="5"/>
  <c r="M15" i="5"/>
  <c r="AQ14" i="5"/>
  <c r="AK14" i="5"/>
  <c r="AE14" i="5"/>
  <c r="Y14" i="5"/>
  <c r="S14" i="5"/>
  <c r="M14" i="5"/>
  <c r="AQ13" i="5"/>
  <c r="AK13" i="5"/>
  <c r="AE13" i="5"/>
  <c r="Y13" i="5"/>
  <c r="S13" i="5"/>
  <c r="M13" i="5"/>
  <c r="AQ12" i="5"/>
  <c r="AK12" i="5"/>
  <c r="AE12" i="5"/>
  <c r="Y12" i="5"/>
  <c r="S12" i="5"/>
  <c r="M12" i="5"/>
  <c r="AQ11" i="5"/>
  <c r="AK11" i="5"/>
  <c r="AE11" i="5"/>
  <c r="Y11" i="5"/>
  <c r="S11" i="5"/>
  <c r="M11" i="5"/>
  <c r="AQ10" i="5"/>
  <c r="AK10" i="5"/>
  <c r="AE10" i="5"/>
  <c r="Y10" i="5"/>
  <c r="S10" i="5"/>
  <c r="M10" i="5"/>
  <c r="AQ9" i="5"/>
  <c r="AK9" i="5"/>
  <c r="AE9" i="5"/>
  <c r="Y9" i="5"/>
  <c r="S9" i="5"/>
  <c r="M9" i="5"/>
  <c r="AQ8" i="5"/>
  <c r="AK8" i="5"/>
  <c r="AE8" i="5"/>
  <c r="Y8" i="5"/>
  <c r="S8" i="5"/>
  <c r="M8" i="5"/>
  <c r="AQ7" i="5"/>
  <c r="AK7" i="5"/>
  <c r="AE7" i="5"/>
  <c r="Y7" i="5"/>
  <c r="S7" i="5"/>
  <c r="M7" i="5"/>
  <c r="AQ6" i="5"/>
  <c r="AK6" i="5"/>
  <c r="AE6" i="5"/>
  <c r="Y6" i="5"/>
  <c r="S6" i="5"/>
  <c r="M6" i="5"/>
  <c r="AQ31" i="4"/>
  <c r="AK31" i="4"/>
  <c r="AE31" i="4"/>
  <c r="AQ30" i="4"/>
  <c r="AK30" i="4"/>
  <c r="AE30" i="4"/>
  <c r="E30" i="4" s="1"/>
  <c r="G30" i="4" s="1"/>
  <c r="AQ29" i="4"/>
  <c r="AK29" i="4"/>
  <c r="AE29" i="4"/>
  <c r="E29" i="4" s="1"/>
  <c r="G29" i="4" s="1"/>
  <c r="AQ28" i="4"/>
  <c r="AK28" i="4"/>
  <c r="AE28" i="4"/>
  <c r="E28" i="4" s="1"/>
  <c r="G28" i="4" s="1"/>
  <c r="AQ27" i="4"/>
  <c r="AK27" i="4"/>
  <c r="AE27" i="4"/>
  <c r="E27" i="4" s="1"/>
  <c r="G27" i="4" s="1"/>
  <c r="AQ26" i="4"/>
  <c r="AK26" i="4"/>
  <c r="AE26" i="4"/>
  <c r="E26" i="4" s="1"/>
  <c r="G26" i="4" s="1"/>
  <c r="AQ25" i="4"/>
  <c r="AK25" i="4"/>
  <c r="AE25" i="4"/>
  <c r="E25" i="4" s="1"/>
  <c r="G25" i="4" s="1"/>
  <c r="AQ24" i="4"/>
  <c r="AK24" i="4"/>
  <c r="AE24" i="4"/>
  <c r="E24" i="4" s="1"/>
  <c r="G24" i="4" s="1"/>
  <c r="AQ23" i="4"/>
  <c r="AK23" i="4"/>
  <c r="AE23" i="4"/>
  <c r="E23" i="4" s="1"/>
  <c r="G23" i="4" s="1"/>
  <c r="AQ22" i="4"/>
  <c r="AK22" i="4"/>
  <c r="AE22" i="4"/>
  <c r="E22" i="4" s="1"/>
  <c r="G22" i="4" s="1"/>
  <c r="AQ21" i="4"/>
  <c r="AK21" i="4"/>
  <c r="AE21" i="4"/>
  <c r="AQ20" i="4"/>
  <c r="AK20" i="4"/>
  <c r="AE20" i="4"/>
  <c r="E20" i="4" s="1"/>
  <c r="G20" i="4" s="1"/>
  <c r="AQ19" i="4"/>
  <c r="AK19" i="4"/>
  <c r="AE19" i="4"/>
  <c r="E19" i="4" s="1"/>
  <c r="G19" i="4" s="1"/>
  <c r="AQ18" i="4"/>
  <c r="AK18" i="4"/>
  <c r="AE18" i="4"/>
  <c r="AQ17" i="4"/>
  <c r="AK17" i="4"/>
  <c r="AE17" i="4"/>
  <c r="E17" i="4" s="1"/>
  <c r="G17" i="4" s="1"/>
  <c r="AQ16" i="4"/>
  <c r="AK16" i="4"/>
  <c r="AE16" i="4"/>
  <c r="E16" i="4" s="1"/>
  <c r="G16" i="4" s="1"/>
  <c r="AQ15" i="4"/>
  <c r="AK15" i="4"/>
  <c r="AE15" i="4"/>
  <c r="E15" i="4" s="1"/>
  <c r="G15" i="4" s="1"/>
  <c r="AQ14" i="4"/>
  <c r="AK14" i="4"/>
  <c r="AE14" i="4"/>
  <c r="E14" i="4" s="1"/>
  <c r="G14" i="4" s="1"/>
  <c r="AQ13" i="4"/>
  <c r="AK13" i="4"/>
  <c r="AE13" i="4"/>
  <c r="E13" i="4" s="1"/>
  <c r="G13" i="4" s="1"/>
  <c r="AQ12" i="4"/>
  <c r="AK12" i="4"/>
  <c r="AE12" i="4"/>
  <c r="E12" i="4" s="1"/>
  <c r="G12" i="4" s="1"/>
  <c r="AQ11" i="4"/>
  <c r="AK11" i="4"/>
  <c r="AE11" i="4"/>
  <c r="E11" i="4" s="1"/>
  <c r="G11" i="4" s="1"/>
  <c r="AQ10" i="4"/>
  <c r="AK10" i="4"/>
  <c r="AE10" i="4"/>
  <c r="E10" i="4" s="1"/>
  <c r="G10" i="4" s="1"/>
  <c r="AQ9" i="4"/>
  <c r="AK9" i="4"/>
  <c r="AE9" i="4"/>
  <c r="E9" i="4" s="1"/>
  <c r="G9" i="4" s="1"/>
  <c r="AQ8" i="4"/>
  <c r="AK8" i="4"/>
  <c r="AE8" i="4"/>
  <c r="E8" i="4" s="1"/>
  <c r="G8" i="4" s="1"/>
  <c r="AQ7" i="4"/>
  <c r="AK7" i="4"/>
  <c r="AE7" i="4"/>
  <c r="E7" i="4" s="1"/>
  <c r="G7" i="4" s="1"/>
  <c r="AQ6" i="4"/>
  <c r="AK6" i="4"/>
  <c r="AE6" i="4"/>
  <c r="Y6" i="4"/>
  <c r="S6" i="4"/>
  <c r="M6" i="4"/>
  <c r="AR47" i="3"/>
  <c r="AL47" i="3"/>
  <c r="AF47" i="3"/>
  <c r="Z47" i="3"/>
  <c r="T47" i="3"/>
  <c r="N47" i="3"/>
  <c r="AR46" i="3"/>
  <c r="AL46" i="3"/>
  <c r="AF46" i="3"/>
  <c r="Z46" i="3"/>
  <c r="T46" i="3"/>
  <c r="N46" i="3"/>
  <c r="AR45" i="3"/>
  <c r="AL45" i="3"/>
  <c r="AF45" i="3"/>
  <c r="Z45" i="3"/>
  <c r="T45" i="3"/>
  <c r="N45" i="3"/>
  <c r="AR44" i="3"/>
  <c r="AL44" i="3"/>
  <c r="AF44" i="3"/>
  <c r="Z44" i="3"/>
  <c r="T44" i="3"/>
  <c r="N44" i="3"/>
  <c r="AR9" i="3"/>
  <c r="AL9" i="3"/>
  <c r="AF9" i="3"/>
  <c r="Z9" i="3"/>
  <c r="T9" i="3"/>
  <c r="N9" i="3"/>
  <c r="AR8" i="3"/>
  <c r="AL8" i="3"/>
  <c r="AF8" i="3"/>
  <c r="Z8" i="3"/>
  <c r="T8" i="3"/>
  <c r="N8" i="3"/>
  <c r="AR7" i="3"/>
  <c r="AL7" i="3"/>
  <c r="AF7" i="3"/>
  <c r="Z7" i="3"/>
  <c r="T7" i="3"/>
  <c r="N7" i="3"/>
  <c r="AR6" i="3"/>
  <c r="AL6" i="3"/>
  <c r="AF6" i="3"/>
  <c r="Z6" i="3"/>
  <c r="T6" i="3"/>
  <c r="N6" i="3"/>
  <c r="AQ45" i="2"/>
  <c r="AE45" i="2"/>
  <c r="Y45" i="2"/>
  <c r="S45" i="2"/>
  <c r="M45" i="2"/>
  <c r="AQ44" i="2"/>
  <c r="AE44" i="2"/>
  <c r="Y44" i="2"/>
  <c r="S44" i="2"/>
  <c r="M44" i="2"/>
  <c r="AQ43" i="2"/>
  <c r="AE43" i="2"/>
  <c r="Y43" i="2"/>
  <c r="S43" i="2"/>
  <c r="M43" i="2"/>
  <c r="AQ42" i="2"/>
  <c r="AE42" i="2"/>
  <c r="Y42" i="2"/>
  <c r="S42" i="2"/>
  <c r="M42" i="2"/>
  <c r="AQ41" i="2"/>
  <c r="AE41" i="2"/>
  <c r="Y41" i="2"/>
  <c r="S41" i="2"/>
  <c r="M41" i="2"/>
  <c r="AQ40" i="2"/>
  <c r="AE40" i="2"/>
  <c r="Y40" i="2"/>
  <c r="S40" i="2"/>
  <c r="M40" i="2"/>
  <c r="AQ39" i="2"/>
  <c r="AE39" i="2"/>
  <c r="Y39" i="2"/>
  <c r="S39" i="2"/>
  <c r="M39" i="2"/>
  <c r="AQ38" i="2"/>
  <c r="AE38" i="2"/>
  <c r="Y38" i="2"/>
  <c r="S38" i="2"/>
  <c r="M38" i="2"/>
  <c r="AQ37" i="2"/>
  <c r="AE37" i="2"/>
  <c r="Y37" i="2"/>
  <c r="S37" i="2"/>
  <c r="M37" i="2"/>
  <c r="AQ36" i="2"/>
  <c r="AE36" i="2"/>
  <c r="Y36" i="2"/>
  <c r="S36" i="2"/>
  <c r="M36" i="2"/>
  <c r="AQ35" i="2"/>
  <c r="AE35" i="2"/>
  <c r="Y35" i="2"/>
  <c r="S35" i="2"/>
  <c r="M35" i="2"/>
  <c r="AQ34" i="2"/>
  <c r="AE34" i="2"/>
  <c r="Y34" i="2"/>
  <c r="S34" i="2"/>
  <c r="M34" i="2"/>
  <c r="AQ33" i="2"/>
  <c r="AE33" i="2"/>
  <c r="Y33" i="2"/>
  <c r="S33" i="2"/>
  <c r="M33" i="2"/>
  <c r="AQ32" i="2"/>
  <c r="AE32" i="2"/>
  <c r="Y32" i="2"/>
  <c r="S32" i="2"/>
  <c r="M32" i="2"/>
  <c r="AQ31" i="2"/>
  <c r="AE31" i="2"/>
  <c r="Y31" i="2"/>
  <c r="S31" i="2"/>
  <c r="M31" i="2"/>
  <c r="AQ30" i="2"/>
  <c r="AE30" i="2"/>
  <c r="Y30" i="2"/>
  <c r="S30" i="2"/>
  <c r="M30" i="2"/>
  <c r="E30" i="2" s="1"/>
  <c r="G30" i="2" s="1"/>
  <c r="AQ29" i="2"/>
  <c r="AE29" i="2"/>
  <c r="Y29" i="2"/>
  <c r="S29" i="2"/>
  <c r="M29" i="2"/>
  <c r="AQ28" i="2"/>
  <c r="AE28" i="2"/>
  <c r="Y28" i="2"/>
  <c r="S28" i="2"/>
  <c r="M28" i="2"/>
  <c r="AQ27" i="2"/>
  <c r="AE27" i="2"/>
  <c r="Y27" i="2"/>
  <c r="S27" i="2"/>
  <c r="M27" i="2"/>
  <c r="AQ26" i="2"/>
  <c r="AE26" i="2"/>
  <c r="Y26" i="2"/>
  <c r="S26" i="2"/>
  <c r="M26" i="2"/>
  <c r="AQ24" i="2"/>
  <c r="AE24" i="2"/>
  <c r="Y24" i="2"/>
  <c r="S24" i="2"/>
  <c r="M24" i="2"/>
  <c r="AQ23" i="2"/>
  <c r="AE23" i="2"/>
  <c r="Y23" i="2"/>
  <c r="S23" i="2"/>
  <c r="M23" i="2"/>
  <c r="AQ22" i="2"/>
  <c r="AE22" i="2"/>
  <c r="Y22" i="2"/>
  <c r="S22" i="2"/>
  <c r="M22" i="2"/>
  <c r="AQ21" i="2"/>
  <c r="AE21" i="2"/>
  <c r="Y21" i="2"/>
  <c r="S21" i="2"/>
  <c r="M21" i="2"/>
  <c r="AQ20" i="2"/>
  <c r="AE20" i="2"/>
  <c r="Y20" i="2"/>
  <c r="S20" i="2"/>
  <c r="M20" i="2"/>
  <c r="AQ19" i="2"/>
  <c r="AE19" i="2"/>
  <c r="Y19" i="2"/>
  <c r="S19" i="2"/>
  <c r="M19" i="2"/>
  <c r="AQ18" i="2"/>
  <c r="AE18" i="2"/>
  <c r="Y18" i="2"/>
  <c r="S18" i="2"/>
  <c r="M18" i="2"/>
  <c r="AQ17" i="2"/>
  <c r="AE17" i="2"/>
  <c r="Y17" i="2"/>
  <c r="S17" i="2"/>
  <c r="M17" i="2"/>
  <c r="AQ16" i="2"/>
  <c r="AE16" i="2"/>
  <c r="Y16" i="2"/>
  <c r="S16" i="2"/>
  <c r="M16" i="2"/>
  <c r="AQ15" i="2"/>
  <c r="AE15" i="2"/>
  <c r="Y15" i="2"/>
  <c r="S15" i="2"/>
  <c r="M15" i="2"/>
  <c r="AQ14" i="2"/>
  <c r="AE14" i="2"/>
  <c r="Y14" i="2"/>
  <c r="S14" i="2"/>
  <c r="M14" i="2"/>
  <c r="AQ13" i="2"/>
  <c r="AE13" i="2"/>
  <c r="Y13" i="2"/>
  <c r="S13" i="2"/>
  <c r="M13" i="2"/>
  <c r="AQ12" i="2"/>
  <c r="AE12" i="2"/>
  <c r="Y12" i="2"/>
  <c r="S12" i="2"/>
  <c r="M12" i="2"/>
  <c r="AQ11" i="2"/>
  <c r="AE11" i="2"/>
  <c r="Y11" i="2"/>
  <c r="S11" i="2"/>
  <c r="M11" i="2"/>
  <c r="AQ10" i="2"/>
  <c r="AE10" i="2"/>
  <c r="Y10" i="2"/>
  <c r="S10" i="2"/>
  <c r="M10" i="2"/>
  <c r="AQ9" i="2"/>
  <c r="AE9" i="2"/>
  <c r="Y9" i="2"/>
  <c r="S9" i="2"/>
  <c r="M9" i="2"/>
  <c r="AQ8" i="2"/>
  <c r="AE8" i="2"/>
  <c r="Y8" i="2"/>
  <c r="S8" i="2"/>
  <c r="M8" i="2"/>
  <c r="AQ7" i="2"/>
  <c r="AE7" i="2"/>
  <c r="Y7" i="2"/>
  <c r="S7" i="2"/>
  <c r="M7" i="2"/>
  <c r="AQ6" i="2"/>
  <c r="AK6" i="2"/>
  <c r="AE6" i="2"/>
  <c r="Y6" i="2"/>
  <c r="S6" i="2"/>
  <c r="M6" i="2"/>
  <c r="E6" i="2" s="1"/>
  <c r="G6" i="2" s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AQ6" i="1"/>
  <c r="AK6" i="1"/>
  <c r="AE6" i="1"/>
  <c r="Y6" i="1"/>
  <c r="S6" i="1"/>
  <c r="M6" i="1"/>
  <c r="E8" i="2" l="1"/>
  <c r="G8" i="2" s="1"/>
  <c r="E18" i="2"/>
  <c r="G18" i="2" s="1"/>
  <c r="E18" i="4"/>
  <c r="G18" i="4" s="1"/>
  <c r="E21" i="4"/>
  <c r="G21" i="4" s="1"/>
  <c r="E31" i="4"/>
  <c r="G31" i="4" s="1"/>
  <c r="E6" i="3"/>
  <c r="G6" i="3" s="1"/>
  <c r="E14" i="3"/>
  <c r="G14" i="3" s="1"/>
  <c r="E22" i="3"/>
  <c r="G22" i="3" s="1"/>
  <c r="E25" i="3"/>
  <c r="G25" i="3" s="1"/>
  <c r="E36" i="3"/>
  <c r="G36" i="3" s="1"/>
  <c r="E37" i="3"/>
  <c r="G37" i="3" s="1"/>
  <c r="E33" i="3"/>
  <c r="G33" i="3" s="1"/>
  <c r="E43" i="3"/>
  <c r="G43" i="3" s="1"/>
  <c r="E28" i="3"/>
  <c r="G28" i="3" s="1"/>
  <c r="E26" i="3"/>
  <c r="G26" i="3" s="1"/>
  <c r="E41" i="3"/>
  <c r="G41" i="3" s="1"/>
  <c r="E11" i="5"/>
  <c r="G11" i="5" s="1"/>
  <c r="E28" i="5"/>
  <c r="G28" i="5" s="1"/>
  <c r="E18" i="5"/>
  <c r="G18" i="5" s="1"/>
  <c r="E10" i="5"/>
  <c r="G10" i="5" s="1"/>
  <c r="E26" i="5"/>
  <c r="G26" i="5" s="1"/>
  <c r="E27" i="3"/>
  <c r="G27" i="3" s="1"/>
  <c r="E42" i="3"/>
  <c r="G42" i="3" s="1"/>
  <c r="E46" i="3"/>
  <c r="E6" i="4"/>
  <c r="G6" i="4" s="1"/>
  <c r="E6" i="5"/>
  <c r="G6" i="5" s="1"/>
  <c r="E20" i="5"/>
  <c r="G20" i="5" s="1"/>
  <c r="E13" i="2"/>
  <c r="G13" i="2" s="1"/>
  <c r="E8" i="3"/>
  <c r="G8" i="3" s="1"/>
  <c r="E24" i="3"/>
  <c r="G24" i="3" s="1"/>
  <c r="E34" i="3"/>
  <c r="G34" i="3" s="1"/>
  <c r="E19" i="5"/>
  <c r="G19" i="5" s="1"/>
  <c r="E45" i="2"/>
  <c r="G45" i="2" s="1"/>
  <c r="E11" i="3"/>
  <c r="G11" i="3" s="1"/>
  <c r="E19" i="3"/>
  <c r="G19" i="3" s="1"/>
  <c r="E29" i="3"/>
  <c r="G29" i="3" s="1"/>
  <c r="E44" i="3"/>
  <c r="G44" i="3" s="1"/>
  <c r="E47" i="3"/>
  <c r="E12" i="5"/>
  <c r="E27" i="5"/>
  <c r="E39" i="3"/>
  <c r="G39" i="3" s="1"/>
  <c r="E31" i="3"/>
  <c r="G31" i="3" s="1"/>
  <c r="E32" i="3"/>
  <c r="G32" i="3" s="1"/>
  <c r="E16" i="3"/>
  <c r="G16" i="3" s="1"/>
  <c r="E9" i="3"/>
  <c r="G9" i="3" s="1"/>
  <c r="E40" i="3"/>
  <c r="G40" i="3" s="1"/>
  <c r="E10" i="3"/>
  <c r="G10" i="3" s="1"/>
  <c r="E18" i="3"/>
  <c r="G18" i="3" s="1"/>
  <c r="E21" i="3"/>
  <c r="G21" i="3" s="1"/>
  <c r="E13" i="3"/>
  <c r="G13" i="3" s="1"/>
  <c r="E17" i="3"/>
  <c r="G17" i="3" s="1"/>
  <c r="E30" i="5"/>
  <c r="E29" i="5"/>
  <c r="G29" i="5" s="1"/>
  <c r="E14" i="5"/>
  <c r="G14" i="5" s="1"/>
  <c r="E7" i="5"/>
  <c r="G7" i="5" s="1"/>
  <c r="E15" i="5"/>
  <c r="G15" i="5" s="1"/>
  <c r="E23" i="5"/>
  <c r="G23" i="5" s="1"/>
  <c r="E22" i="5"/>
  <c r="G22" i="5" s="1"/>
  <c r="E21" i="5"/>
  <c r="G21" i="5" s="1"/>
  <c r="E31" i="5"/>
  <c r="G31" i="5" s="1"/>
  <c r="E13" i="5"/>
  <c r="G13" i="5" s="1"/>
  <c r="E35" i="2"/>
  <c r="G35" i="2" s="1"/>
  <c r="E16" i="2"/>
  <c r="G16" i="2" s="1"/>
  <c r="E24" i="2"/>
  <c r="G24" i="2" s="1"/>
  <c r="E11" i="2"/>
  <c r="G11" i="2" s="1"/>
  <c r="E19" i="2"/>
  <c r="G19" i="2" s="1"/>
  <c r="E38" i="2"/>
  <c r="G38" i="2" s="1"/>
  <c r="E43" i="2"/>
  <c r="G43" i="2" s="1"/>
  <c r="E21" i="2"/>
  <c r="G21" i="2" s="1"/>
  <c r="E27" i="2"/>
  <c r="G27" i="2" s="1"/>
  <c r="E42" i="2"/>
  <c r="G42" i="2" s="1"/>
  <c r="E34" i="2"/>
  <c r="G34" i="2" s="1"/>
  <c r="E32" i="2"/>
  <c r="G32" i="2" s="1"/>
  <c r="E22" i="2"/>
  <c r="G22" i="2" s="1"/>
  <c r="E14" i="2"/>
  <c r="G14" i="2" s="1"/>
  <c r="E29" i="2"/>
  <c r="G29" i="2" s="1"/>
  <c r="E41" i="2"/>
  <c r="G41" i="2" s="1"/>
  <c r="E33" i="2"/>
  <c r="G33" i="2" s="1"/>
  <c r="E17" i="2"/>
  <c r="G17" i="2" s="1"/>
  <c r="E26" i="2"/>
  <c r="G26" i="2" s="1"/>
  <c r="E40" i="2"/>
  <c r="G40" i="2" s="1"/>
  <c r="E9" i="2"/>
  <c r="G9" i="2" s="1"/>
  <c r="E37" i="2"/>
  <c r="G37" i="2" s="1"/>
  <c r="E10" i="2"/>
  <c r="G10" i="2" s="1"/>
  <c r="E23" i="1"/>
  <c r="G23" i="1" s="1"/>
  <c r="E30" i="1"/>
  <c r="G30" i="1" s="1"/>
  <c r="E48" i="1"/>
  <c r="G48" i="1" s="1"/>
  <c r="E34" i="1"/>
  <c r="G34" i="1" s="1"/>
  <c r="E43" i="1"/>
  <c r="G43" i="1" s="1"/>
  <c r="E16" i="1"/>
  <c r="G16" i="1" s="1"/>
  <c r="E47" i="1"/>
  <c r="G47" i="1" s="1"/>
  <c r="E6" i="1"/>
  <c r="G6" i="1" s="1"/>
  <c r="E32" i="1"/>
  <c r="G32" i="1" s="1"/>
  <c r="E44" i="1"/>
  <c r="G44" i="1" s="1"/>
  <c r="E40" i="1"/>
  <c r="G40" i="1" s="1"/>
  <c r="E7" i="1"/>
  <c r="G7" i="1" s="1"/>
  <c r="E36" i="1"/>
  <c r="G36" i="1" s="1"/>
  <c r="E18" i="1"/>
  <c r="G18" i="1" s="1"/>
  <c r="E22" i="1"/>
  <c r="G22" i="1" s="1"/>
  <c r="E11" i="1"/>
  <c r="G11" i="1" s="1"/>
  <c r="E14" i="1"/>
  <c r="G14" i="1" s="1"/>
  <c r="E27" i="1"/>
  <c r="G27" i="1" s="1"/>
  <c r="E46" i="1"/>
  <c r="G46" i="1" s="1"/>
  <c r="E31" i="1"/>
  <c r="G31" i="1" s="1"/>
  <c r="E19" i="1"/>
  <c r="G19" i="1" s="1"/>
  <c r="E39" i="1"/>
  <c r="G39" i="1" s="1"/>
  <c r="E20" i="1"/>
  <c r="G20" i="1" s="1"/>
  <c r="E8" i="1"/>
  <c r="G8" i="1" s="1"/>
  <c r="E10" i="1"/>
  <c r="G10" i="1" s="1"/>
  <c r="E28" i="1"/>
  <c r="G28" i="1" s="1"/>
  <c r="E15" i="1"/>
  <c r="G15" i="1" s="1"/>
  <c r="E38" i="1"/>
  <c r="G38" i="1" s="1"/>
  <c r="E35" i="1"/>
  <c r="G35" i="1" s="1"/>
  <c r="E37" i="1"/>
  <c r="G37" i="1" s="1"/>
  <c r="E29" i="1"/>
  <c r="G29" i="1" s="1"/>
  <c r="E21" i="1"/>
  <c r="G21" i="1" s="1"/>
  <c r="E13" i="1"/>
  <c r="G13" i="1" s="1"/>
  <c r="E7" i="2"/>
  <c r="G7" i="2" s="1"/>
  <c r="E15" i="2"/>
  <c r="G15" i="2" s="1"/>
  <c r="E23" i="2"/>
  <c r="G23" i="2" s="1"/>
  <c r="E31" i="2"/>
  <c r="G31" i="2" s="1"/>
  <c r="E39" i="2"/>
  <c r="G39" i="2" s="1"/>
  <c r="E7" i="3"/>
  <c r="G7" i="3" s="1"/>
  <c r="E15" i="3"/>
  <c r="G15" i="3" s="1"/>
  <c r="E23" i="3"/>
  <c r="G23" i="3" s="1"/>
  <c r="E30" i="3"/>
  <c r="G30" i="3" s="1"/>
  <c r="E38" i="3"/>
  <c r="G38" i="3" s="1"/>
  <c r="E45" i="3"/>
  <c r="G45" i="3" s="1"/>
  <c r="E9" i="5"/>
  <c r="G9" i="5" s="1"/>
  <c r="E17" i="5"/>
  <c r="G17" i="5" s="1"/>
  <c r="E25" i="5"/>
  <c r="G25" i="5" s="1"/>
  <c r="E45" i="1"/>
  <c r="G45" i="1" s="1"/>
  <c r="E41" i="1"/>
  <c r="G41" i="1" s="1"/>
  <c r="E33" i="1"/>
  <c r="G33" i="1" s="1"/>
  <c r="E25" i="1"/>
  <c r="G25" i="1" s="1"/>
  <c r="E17" i="1"/>
  <c r="G17" i="1" s="1"/>
  <c r="E9" i="1"/>
  <c r="G9" i="1" s="1"/>
  <c r="E12" i="2"/>
  <c r="G12" i="2" s="1"/>
  <c r="E20" i="2"/>
  <c r="G20" i="2" s="1"/>
  <c r="E28" i="2"/>
  <c r="G28" i="2" s="1"/>
  <c r="E36" i="2"/>
  <c r="G36" i="2" s="1"/>
  <c r="E12" i="3"/>
  <c r="G12" i="3" s="1"/>
  <c r="E20" i="3"/>
  <c r="G20" i="3" s="1"/>
  <c r="E35" i="3"/>
  <c r="G35" i="3" s="1"/>
  <c r="E8" i="5"/>
  <c r="G8" i="5" s="1"/>
  <c r="E16" i="5"/>
  <c r="G16" i="5" s="1"/>
  <c r="E24" i="5"/>
  <c r="G24" i="5" s="1"/>
  <c r="E32" i="5"/>
  <c r="G32" i="5" s="1"/>
</calcChain>
</file>

<file path=xl/sharedStrings.xml><?xml version="1.0" encoding="utf-8"?>
<sst xmlns="http://schemas.openxmlformats.org/spreadsheetml/2006/main" count="413" uniqueCount="197">
  <si>
    <t>codigo</t>
  </si>
  <si>
    <t>nombre</t>
  </si>
  <si>
    <t>def 60</t>
  </si>
  <si>
    <t>total</t>
  </si>
  <si>
    <t xml:space="preserve">ABRIL PIEDRAHITA CINDY LORENA </t>
  </si>
  <si>
    <t xml:space="preserve">ACUNA CHACON EBERTO JESUS </t>
  </si>
  <si>
    <t xml:space="preserve">ALBA PARRA NELMA JULIETH </t>
  </si>
  <si>
    <t xml:space="preserve">ALBARRACIN AGUIRRE ANDREA </t>
  </si>
  <si>
    <t xml:space="preserve">AYALA RIVERA NIBYA LORENA </t>
  </si>
  <si>
    <t xml:space="preserve">BERNAL PEÑA EIMY KATALINA </t>
  </si>
  <si>
    <t xml:space="preserve">BUITRAGO MATAMOROS EDWIN FERNEY </t>
  </si>
  <si>
    <t xml:space="preserve">CASTILLO NIETO CLAUDIA ANDREA </t>
  </si>
  <si>
    <t xml:space="preserve">COGARIA BRAVO KEIRI JULITH </t>
  </si>
  <si>
    <t xml:space="preserve">CORDOBA CASTILLO GLORIA ANGELA </t>
  </si>
  <si>
    <t xml:space="preserve">CORONADO CASTIBLANCO DIANA ALEJANDRA </t>
  </si>
  <si>
    <t>DIAZ PIRACUN ALICIA</t>
  </si>
  <si>
    <t xml:space="preserve">DIAZ SANTANA VIVIANA </t>
  </si>
  <si>
    <t xml:space="preserve">FLOREZ VILLALOBOS KAROL ANDREA </t>
  </si>
  <si>
    <t xml:space="preserve">GARAY PRIETO MARIA CRISTINA </t>
  </si>
  <si>
    <t xml:space="preserve">GIRALDO OSORIO GLORIA INES </t>
  </si>
  <si>
    <t xml:space="preserve">HERNANDEZ FLOREZ SARA LUZ </t>
  </si>
  <si>
    <t xml:space="preserve">HERNANDEZ MARTINEZ HEBERT ANDRES </t>
  </si>
  <si>
    <t xml:space="preserve">LARA AVILA BLANCA CECILIA </t>
  </si>
  <si>
    <t xml:space="preserve">MARIÑO INFANTE LEONARDO </t>
  </si>
  <si>
    <t xml:space="preserve">MARTINEZ CAMARGO JOSE LIBARDO </t>
  </si>
  <si>
    <t xml:space="preserve">MEJIA GALINDO NEYI ELIANA </t>
  </si>
  <si>
    <t xml:space="preserve">MOGOLLON GOMEZ DIANA MARCELA </t>
  </si>
  <si>
    <t xml:space="preserve">MOGOLLON QUINTERO YENIFER MARCELA </t>
  </si>
  <si>
    <t xml:space="preserve">MORENO ALFONSO OSCAR GIOVANNY </t>
  </si>
  <si>
    <t xml:space="preserve">MORENO HERRERA YESENIA KATERINE </t>
  </si>
  <si>
    <t xml:space="preserve">MORENO MARTÍNEZ YENNY ALEXANDRA </t>
  </si>
  <si>
    <t xml:space="preserve">MUÑOZ GARCIA LEIDY GINETH </t>
  </si>
  <si>
    <t xml:space="preserve">OSMA PEÑA KAREN ASTRID </t>
  </si>
  <si>
    <t xml:space="preserve">PARDO LEON YASMIN </t>
  </si>
  <si>
    <t xml:space="preserve">PARRA MARTINEZ LUZ ANGELA </t>
  </si>
  <si>
    <t xml:space="preserve">PINZON AMAYA YEIMY VIVIANA </t>
  </si>
  <si>
    <t xml:space="preserve">PULIDO PARRA EDUIN ALFONSO </t>
  </si>
  <si>
    <t xml:space="preserve">RIVERA RODRIGUEZ CLAUDIA YULIHETH </t>
  </si>
  <si>
    <t xml:space="preserve">RODRIGUEZ MALAGON NATALY MARYAM </t>
  </si>
  <si>
    <t xml:space="preserve">RODRIGUEZ MORA JOHN DARWIN </t>
  </si>
  <si>
    <t xml:space="preserve">ROJAS LOPEZ ANDRES FELIPE </t>
  </si>
  <si>
    <t xml:space="preserve">ROMAN LUZ MIREYA </t>
  </si>
  <si>
    <t xml:space="preserve">SANCHEZ QUINTERO NORALIA JANETH </t>
  </si>
  <si>
    <t xml:space="preserve">SUAREZ GUATAVA ZULMA MILENA </t>
  </si>
  <si>
    <t xml:space="preserve">TRIANA GOMEZ SANDRA </t>
  </si>
  <si>
    <t xml:space="preserve">TRUJILLO VELASQUEZ ASTRID TATIANA </t>
  </si>
  <si>
    <t xml:space="preserve">ZAPATA VALENCIA GERMAN </t>
  </si>
  <si>
    <t>FULANITO TAL CUAL</t>
  </si>
  <si>
    <t>T1</t>
  </si>
  <si>
    <t>T2</t>
  </si>
  <si>
    <t>T3</t>
  </si>
  <si>
    <t>T4</t>
  </si>
  <si>
    <t>T5</t>
  </si>
  <si>
    <t>DEF</t>
  </si>
  <si>
    <t>MAPAS CONCEPTUALES</t>
  </si>
  <si>
    <t>RESUMEN DE VIDEOS</t>
  </si>
  <si>
    <t>CONTROL TUTORIAL</t>
  </si>
  <si>
    <t>TRABAJO TUTORIAL EN CLASE</t>
  </si>
  <si>
    <t>PRACTICAS DE LABORATORIO</t>
  </si>
  <si>
    <t>ENSAYOS DE PROFUNDIZACION</t>
  </si>
  <si>
    <t>ACOSTA DELGADO PAULA ANDREA</t>
  </si>
  <si>
    <t>ALFONSO DUCON MIGUEL ANGEL</t>
  </si>
  <si>
    <t>ARCINIEGAS VARGAS NUBIA ESPERANZA</t>
  </si>
  <si>
    <t>BARAJAS CANGREJO DIANA CAROLINA</t>
  </si>
  <si>
    <t>BELTRAN BASTO SANDRA MILENA</t>
  </si>
  <si>
    <t>CADENA CARDOZO MARTHA PATRICIA</t>
  </si>
  <si>
    <t>CARDONA CASTAÑEDA EFREN</t>
  </si>
  <si>
    <t>CORTES MUÑOZ ALEXANDER</t>
  </si>
  <si>
    <t>CUNEME JIMENEZ MARIA CRISTINA</t>
  </si>
  <si>
    <t>FORERO MORALES MERCEDES</t>
  </si>
  <si>
    <t>GARCIA RAMIREZ CLAUDIA</t>
  </si>
  <si>
    <t>GOMEZ SEPULVEDA MARITZA</t>
  </si>
  <si>
    <t>GONZALEZ BALLESTEROS ELKIN EDUARDO</t>
  </si>
  <si>
    <t>GUERRA MARTINEZ ABAD</t>
  </si>
  <si>
    <t>HERNANDEZ LOPEZ MAGDA YESENIA</t>
  </si>
  <si>
    <t>LÓPEZ TIQUE MÓNICA ALEXANDRA</t>
  </si>
  <si>
    <t>MARULANDA PEÑA ESTIBENSON</t>
  </si>
  <si>
    <t>MENDEZ AVENDAÑO DIANA SUGEY</t>
  </si>
  <si>
    <t>MORENO LEGUIZAMO JOHN ALBERT</t>
  </si>
  <si>
    <t>NAVIA BOLAÑOS LUCELY</t>
  </si>
  <si>
    <t>NOVOA CUERVO HARLENY PAOLA</t>
  </si>
  <si>
    <t>OSORIO FONSECA NOHEMI</t>
  </si>
  <si>
    <t>PASACHOA ROJAS ROSA LILIA</t>
  </si>
  <si>
    <t>QUINTERO GUTIERREZ JOSE FERNANDO</t>
  </si>
  <si>
    <t>RODRIGUEZ COTRERAS KARINA ALEXANDRA</t>
  </si>
  <si>
    <t>ROJAS JOSE CAMILO</t>
  </si>
  <si>
    <t>RUIZ CASTRO MARTHA ISABEL</t>
  </si>
  <si>
    <t>SANCHEZ ROMERO JORGE ALBERTO</t>
  </si>
  <si>
    <t>SANTANA QUEVEDO MARICEL</t>
  </si>
  <si>
    <t>SUAREZ ULLOA NURY</t>
  </si>
  <si>
    <t>TIRADO NIEVES MYRIAM TERESA</t>
  </si>
  <si>
    <t>VANEGAS ALBARRACIN DIANA CAROLINA</t>
  </si>
  <si>
    <t>VELANDIA SANABRIA SANDRA MIREYA</t>
  </si>
  <si>
    <t>ALMARIO DAIRO GUSTAVO</t>
  </si>
  <si>
    <t>ARAQUE ROMERO DIANA MARCELA</t>
  </si>
  <si>
    <t>BALLEN REYES EDITH LUCERO</t>
  </si>
  <si>
    <t>BARRETO RONDON AURORA MARIA</t>
  </si>
  <si>
    <t>BEJARANO BERMUDEZ WILLIAM YESID</t>
  </si>
  <si>
    <t>CELIS MORA YINETH SOLANYE</t>
  </si>
  <si>
    <t>CIFUENTES LEYVA SANDRA PATRICIA</t>
  </si>
  <si>
    <t>CIFUENTES MONTOYA LAURA PILAR</t>
  </si>
  <si>
    <t>DIAZ SARMIENTO GINA MARCELA</t>
  </si>
  <si>
    <t>DUSSAN RODRIGUEZ LORENA SMITH</t>
  </si>
  <si>
    <t>GACHANCIPÁ SÁNCHEZ MÓNICA</t>
  </si>
  <si>
    <t>GARZON ALVAREZ DIANA</t>
  </si>
  <si>
    <t>GONZALEZ LAGOS MARTHA BRIGITTE</t>
  </si>
  <si>
    <t>JIMÉNEZ BOTIVA EDITH JOHANA</t>
  </si>
  <si>
    <t>NEMEGUEN PEREZ ALEXANDER</t>
  </si>
  <si>
    <t>PINZON GÓMEZ PEDRO PABLO</t>
  </si>
  <si>
    <t>RAMIREZ GARCIA AIDA YAMILE</t>
  </si>
  <si>
    <t>RODRIGUEZ VARGAS NEYLA JANNETH</t>
  </si>
  <si>
    <t>SALVADOR MOTAVITA ELVIRA</t>
  </si>
  <si>
    <t>SILVA SILVA LOLA MARCELA</t>
  </si>
  <si>
    <t>TORRES PARADA DIANA PATRICIA</t>
  </si>
  <si>
    <t>VENEGAS MARTINEZ LESLY CONSTANZA</t>
  </si>
  <si>
    <t>ANZOLA MAHECHA AZULITH</t>
  </si>
  <si>
    <t>ARIZA OVALLE YENY PAOLA</t>
  </si>
  <si>
    <t>BAUTISTA MARTINEZ ANGELA VICTORIA</t>
  </si>
  <si>
    <t>BEJARANO ALVARADO DIANA MARCELA</t>
  </si>
  <si>
    <t>BERRIOS VELOSA DINEIDA</t>
  </si>
  <si>
    <t>BLANCA MATILDE MURILLO VEGA</t>
  </si>
  <si>
    <t>CHACON MORA SINDY MILENA</t>
  </si>
  <si>
    <t>CRUZ CAIPA LEIDY ANDREA</t>
  </si>
  <si>
    <t>GALVIS TORRES OSCAR LEOPOLDO</t>
  </si>
  <si>
    <t>GOMEZ BELLO YEYMI MABEL</t>
  </si>
  <si>
    <t>LOPEZ RODRIGUEZ JAIRO</t>
  </si>
  <si>
    <t>LOZANO TUNJANO LUZ DEISY</t>
  </si>
  <si>
    <t>MARTINEZ PUENTES YULI TATIANA</t>
  </si>
  <si>
    <t>MASMELA PACHON JENNY PAOLA</t>
  </si>
  <si>
    <t>NOMEZQUE JOYA MARIA DEL PILAR</t>
  </si>
  <si>
    <t>ORTEGA BENAVIDES ENITH YISELI</t>
  </si>
  <si>
    <t>PARRADO HERNANDÉZ MARIA INELDA</t>
  </si>
  <si>
    <t>PERDOMO MORALES NINI JOHANNA</t>
  </si>
  <si>
    <t>PINILLLA PUENTES PAOLA MAYERLI</t>
  </si>
  <si>
    <t>PRIETO LOPEZ CLAUDIA RUBIELA</t>
  </si>
  <si>
    <t>ROMERO FIGUEROA CAROLINA</t>
  </si>
  <si>
    <t>ROMERO MARIN MARIA NELA</t>
  </si>
  <si>
    <t>SUAREZ TAMARA ALIX ADRIANA</t>
  </si>
  <si>
    <t>TORRES VARELA EDWIN FERNEY</t>
  </si>
  <si>
    <t>VARON AGUIRRE DIANA SOFIA</t>
  </si>
  <si>
    <t>AGUDELO SOTO LUISA MARIA</t>
  </si>
  <si>
    <t>ALVAREZ OJEDA ADAMO</t>
  </si>
  <si>
    <t>AREVALO CARRASCAL MAYDE KARINA</t>
  </si>
  <si>
    <t>AVILA LOPEZ NAYIBE ANDREA</t>
  </si>
  <si>
    <t>BARRETO DIAZ KAREN</t>
  </si>
  <si>
    <t>CARDENAS MEDINA MARTHA YANETH</t>
  </si>
  <si>
    <t>CASALLAS SANCHEZ HERNAN ENRIQUE</t>
  </si>
  <si>
    <t>CELIS CASTAÑEDA SINDY NATHALY</t>
  </si>
  <si>
    <t>DIAZ GARCIA LUZ ANGELA</t>
  </si>
  <si>
    <t>ESTRELLA MARIA YAMILE</t>
  </si>
  <si>
    <t>FERNÁNDEZ MALO MAYRA ALEJANDRA</t>
  </si>
  <si>
    <t>FUENTES CETINA NANCY ESPERANZA</t>
  </si>
  <si>
    <t>GRANADOS MARTINEZ FABIOLA MARCELA</t>
  </si>
  <si>
    <t>HERNANDEZ PIDIACHI CELIA DILENE</t>
  </si>
  <si>
    <t>HERRERA RUBEN DARIO</t>
  </si>
  <si>
    <t>HUERFANO ESCOBAR EDWARD WILLIAM</t>
  </si>
  <si>
    <t>MENDEZ RUIZ LINA BRIYETH</t>
  </si>
  <si>
    <t>MENESES SEIDY DIANA</t>
  </si>
  <si>
    <t>NEUSA RINCON ANGELA MIREYA</t>
  </si>
  <si>
    <t>OROZCO GONZALEZ JOHN FABIO</t>
  </si>
  <si>
    <t>OSPINA AGUILLON SANDRA PATRICIA</t>
  </si>
  <si>
    <t>PARADA CORREDOR JOHANNA PAOLA</t>
  </si>
  <si>
    <t>PORTELA REYES MARIA YINA</t>
  </si>
  <si>
    <t>RINCON ARCINIEGAS CRISTHIAN EDUCARDO</t>
  </si>
  <si>
    <t>RODRIGUEZ PABON VERONICA MARCELA</t>
  </si>
  <si>
    <t>RODRIGUEZ PEREZ ELIZABETH</t>
  </si>
  <si>
    <t>SANCHEZ CRUZ SANDRA PATRICIA</t>
  </si>
  <si>
    <t>SILVA SANDOBAL SERGIO LIBARDO</t>
  </si>
  <si>
    <t>TALERO AMAYA PAOLA MARCELA</t>
  </si>
  <si>
    <t>TRIANA GOMEZ MARTHA</t>
  </si>
  <si>
    <t>VARGAS MEDINA CLAUDIA PATRICIA</t>
  </si>
  <si>
    <t>VELEZ NANCY VIVIANA</t>
  </si>
  <si>
    <t>VARGAS RODRIGUEZ JOHANA ANDREA</t>
  </si>
  <si>
    <t>EJERCICIOS EXTRA-TUTORIAL DE CLASE</t>
  </si>
  <si>
    <t>GOMEZ LOPEZ DAVID EDUARDO</t>
  </si>
  <si>
    <t>BARON PARADO NELLY BELEN</t>
  </si>
  <si>
    <t>VELASQUEZ JESUS ANTONIO</t>
  </si>
  <si>
    <t>ARIAS JESSICA TATIANA</t>
  </si>
  <si>
    <t>TRUJILLO ASTRID TATIANA</t>
  </si>
  <si>
    <t>LOPEZ LAURA XIMENA</t>
  </si>
  <si>
    <t>SALAMANCA NIÑO  MARIA ADRIANA</t>
  </si>
  <si>
    <t xml:space="preserve">CAMPOS  LINARES GUSTAVO </t>
  </si>
  <si>
    <t>EJERCICIOS</t>
  </si>
  <si>
    <t>MURILLO BLANCA MATILDE</t>
  </si>
  <si>
    <t>CASTRILLON GARCIA NORELY</t>
  </si>
  <si>
    <t>TRIANA GOMEZ SANDRA</t>
  </si>
  <si>
    <t>MORENO HECTOR JHOVANNI</t>
  </si>
  <si>
    <t>GUERRERO ACERO CLAUDDIA PATRICIA</t>
  </si>
  <si>
    <t>HERNADEZ MARIA PATRICIA</t>
  </si>
  <si>
    <t>CADENA NAYIBE</t>
  </si>
  <si>
    <t>ROJAS  FORERO PAULA YISSED</t>
  </si>
  <si>
    <t>TORRES TAMAYO ANGELICA MARIA</t>
  </si>
  <si>
    <t>CARDENAS GONZALEZ MARIA NELCY</t>
  </si>
  <si>
    <t>C1</t>
  </si>
  <si>
    <t>GARAY  PRIETO MARIA CRISTINA</t>
  </si>
  <si>
    <t>VASQUEZ OSORIO OSCAR ANDRES</t>
  </si>
  <si>
    <t xml:space="preserve"> CHAPARRO AGUILAR DIANA MARSELA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</si>
</sst>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14" xfId="0" applyFill="1" applyBorder="1" applyAlignment="1">
      <alignment horizontal="center"/>
    </xf>
    <xf numFmtId="0" fontId="0" fillId="2" borderId="22" xfId="0" applyFill="1" applyBorder="1"/>
    <xf numFmtId="0" fontId="0" fillId="2" borderId="0" xfId="0" applyFill="1"/>
    <xf numFmtId="0" fontId="0" fillId="2" borderId="21" xfId="0" applyFill="1" applyBorder="1"/>
    <xf numFmtId="0" fontId="0" fillId="2" borderId="12" xfId="0" applyFill="1" applyBorder="1" applyAlignment="1">
      <alignment horizontal="center"/>
    </xf>
    <xf numFmtId="0" fontId="0" fillId="3" borderId="0" xfId="0" applyFill="1"/>
    <xf numFmtId="0" fontId="0" fillId="2" borderId="11" xfId="0" applyFill="1" applyBorder="1"/>
    <xf numFmtId="0" fontId="0" fillId="3" borderId="0" xfId="0" applyFill="1" applyAlignment="1">
      <alignment horizontal="center"/>
    </xf>
    <xf numFmtId="0" fontId="0" fillId="3" borderId="1" xfId="0" applyFill="1" applyBorder="1"/>
    <xf numFmtId="0" fontId="0" fillId="3" borderId="4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3" xfId="0" applyFill="1" applyBorder="1"/>
    <xf numFmtId="0" fontId="0" fillId="3" borderId="2" xfId="0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3" borderId="1" xfId="0" applyFont="1" applyFill="1" applyBorder="1"/>
    <xf numFmtId="0" fontId="1" fillId="3" borderId="4" xfId="0" applyFont="1" applyFill="1" applyBorder="1"/>
    <xf numFmtId="0" fontId="0" fillId="3" borderId="22" xfId="0" applyFill="1" applyBorder="1"/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1" xfId="0" applyFill="1" applyBorder="1"/>
    <xf numFmtId="0" fontId="1" fillId="3" borderId="11" xfId="0" applyFont="1" applyFill="1" applyBorder="1"/>
    <xf numFmtId="0" fontId="0" fillId="3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2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3" xfId="0" applyFill="1" applyBorder="1"/>
    <xf numFmtId="0" fontId="0" fillId="3" borderId="21" xfId="0" applyFill="1" applyBorder="1"/>
    <xf numFmtId="0" fontId="0" fillId="2" borderId="21" xfId="0" applyFill="1" applyBorder="1" applyAlignment="1">
      <alignment horizontal="center"/>
    </xf>
    <xf numFmtId="0" fontId="0" fillId="2" borderId="3" xfId="0" applyFill="1" applyBorder="1"/>
    <xf numFmtId="0" fontId="1" fillId="2" borderId="11" xfId="0" applyFont="1" applyFill="1" applyBorder="1"/>
    <xf numFmtId="0" fontId="1" fillId="2" borderId="23" xfId="0" applyFont="1" applyFill="1" applyBorder="1"/>
    <xf numFmtId="0" fontId="0" fillId="2" borderId="24" xfId="0" applyFill="1" applyBorder="1" applyAlignment="1">
      <alignment horizontal="center"/>
    </xf>
    <xf numFmtId="0" fontId="0" fillId="2" borderId="25" xfId="0" applyFill="1" applyBorder="1"/>
    <xf numFmtId="0" fontId="0" fillId="2" borderId="23" xfId="0" applyFill="1" applyBorder="1"/>
    <xf numFmtId="0" fontId="0" fillId="2" borderId="17" xfId="0" applyFill="1" applyBorder="1" applyAlignment="1">
      <alignment horizontal="center"/>
    </xf>
    <xf numFmtId="0" fontId="0" fillId="2" borderId="26" xfId="0" applyFill="1" applyBorder="1"/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9" fontId="3" fillId="4" borderId="8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9" fontId="5" fillId="3" borderId="8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3" borderId="23" xfId="0" applyFont="1" applyFill="1" applyBorder="1"/>
    <xf numFmtId="0" fontId="0" fillId="3" borderId="24" xfId="0" applyFill="1" applyBorder="1"/>
    <xf numFmtId="0" fontId="0" fillId="3" borderId="27" xfId="0" applyFill="1" applyBorder="1"/>
    <xf numFmtId="0" fontId="0" fillId="3" borderId="25" xfId="0" applyFill="1" applyBorder="1"/>
    <xf numFmtId="0" fontId="0" fillId="3" borderId="23" xfId="0" applyFill="1" applyBorder="1"/>
    <xf numFmtId="0" fontId="0" fillId="3" borderId="26" xfId="0" applyFill="1" applyBorder="1"/>
    <xf numFmtId="0" fontId="8" fillId="3" borderId="1" xfId="0" applyFont="1" applyFill="1" applyBorder="1"/>
    <xf numFmtId="0" fontId="7" fillId="3" borderId="1" xfId="0" applyFont="1" applyFill="1" applyBorder="1"/>
    <xf numFmtId="0" fontId="0" fillId="3" borderId="9" xfId="0" applyFill="1" applyBorder="1"/>
    <xf numFmtId="0" fontId="9" fillId="3" borderId="9" xfId="0" applyFont="1" applyFill="1" applyBorder="1"/>
    <xf numFmtId="0" fontId="0" fillId="3" borderId="20" xfId="0" applyFill="1" applyBorder="1"/>
    <xf numFmtId="0" fontId="0" fillId="3" borderId="19" xfId="0" applyFill="1" applyBorder="1"/>
    <xf numFmtId="0" fontId="8" fillId="3" borderId="0" xfId="0" applyFont="1" applyFill="1"/>
    <xf numFmtId="0" fontId="0" fillId="3" borderId="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7" fillId="3" borderId="2" xfId="0" applyFont="1" applyFill="1" applyBorder="1"/>
    <xf numFmtId="0" fontId="9" fillId="3" borderId="1" xfId="0" applyFont="1" applyFill="1" applyBorder="1"/>
    <xf numFmtId="0" fontId="10" fillId="3" borderId="1" xfId="0" applyFont="1" applyFill="1" applyBorder="1"/>
    <xf numFmtId="0" fontId="10" fillId="3" borderId="4" xfId="0" applyFont="1" applyFill="1" applyBorder="1"/>
    <xf numFmtId="0" fontId="9" fillId="3" borderId="12" xfId="0" applyFont="1" applyFill="1" applyBorder="1"/>
    <xf numFmtId="0" fontId="9" fillId="3" borderId="3" xfId="0" applyFont="1" applyFill="1" applyBorder="1"/>
    <xf numFmtId="0" fontId="9" fillId="3" borderId="22" xfId="0" applyFont="1" applyFill="1" applyBorder="1"/>
    <xf numFmtId="0" fontId="9" fillId="3" borderId="2" xfId="0" applyFont="1" applyFill="1" applyBorder="1"/>
    <xf numFmtId="0" fontId="9" fillId="3" borderId="4" xfId="0" applyFont="1" applyFill="1" applyBorder="1"/>
    <xf numFmtId="0" fontId="9" fillId="3" borderId="14" xfId="0" applyFont="1" applyFill="1" applyBorder="1" applyAlignment="1">
      <alignment horizontal="center"/>
    </xf>
    <xf numFmtId="0" fontId="9" fillId="3" borderId="0" xfId="0" applyFont="1" applyFill="1"/>
    <xf numFmtId="0" fontId="0" fillId="3" borderId="0" xfId="0" applyFill="1" applyBorder="1"/>
    <xf numFmtId="0" fontId="0" fillId="3" borderId="18" xfId="0" applyFill="1" applyBorder="1"/>
    <xf numFmtId="164" fontId="0" fillId="3" borderId="9" xfId="0" applyNumberFormat="1" applyFill="1" applyBorder="1" applyAlignment="1">
      <alignment horizontal="center"/>
    </xf>
    <xf numFmtId="0" fontId="11" fillId="3" borderId="1" xfId="0" applyFont="1" applyFill="1" applyBorder="1"/>
    <xf numFmtId="0" fontId="12" fillId="3" borderId="1" xfId="0" applyFont="1" applyFill="1" applyBorder="1"/>
    <xf numFmtId="0" fontId="12" fillId="3" borderId="4" xfId="0" applyFont="1" applyFill="1" applyBorder="1"/>
    <xf numFmtId="0" fontId="11" fillId="3" borderId="12" xfId="0" applyFont="1" applyFill="1" applyBorder="1"/>
    <xf numFmtId="0" fontId="11" fillId="3" borderId="14" xfId="0" applyFont="1" applyFill="1" applyBorder="1"/>
    <xf numFmtId="164" fontId="11" fillId="3" borderId="9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11" fillId="3" borderId="4" xfId="0" applyFont="1" applyFill="1" applyBorder="1"/>
    <xf numFmtId="0" fontId="11" fillId="3" borderId="14" xfId="0" applyFont="1" applyFill="1" applyBorder="1" applyAlignment="1">
      <alignment horizontal="center"/>
    </xf>
    <xf numFmtId="0" fontId="11" fillId="3" borderId="22" xfId="0" applyFont="1" applyFill="1" applyBorder="1"/>
    <xf numFmtId="0" fontId="11" fillId="3" borderId="0" xfId="0" applyFont="1" applyFill="1"/>
    <xf numFmtId="0" fontId="13" fillId="3" borderId="1" xfId="0" applyFont="1" applyFill="1" applyBorder="1"/>
    <xf numFmtId="0" fontId="14" fillId="3" borderId="1" xfId="0" applyFont="1" applyFill="1" applyBorder="1"/>
    <xf numFmtId="0" fontId="11" fillId="3" borderId="24" xfId="0" applyFont="1" applyFill="1" applyBorder="1"/>
    <xf numFmtId="0" fontId="11" fillId="3" borderId="17" xfId="0" applyFont="1" applyFill="1" applyBorder="1" applyAlignment="1">
      <alignment horizontal="center"/>
    </xf>
    <xf numFmtId="0" fontId="11" fillId="3" borderId="21" xfId="0" applyFont="1" applyFill="1" applyBorder="1"/>
    <xf numFmtId="0" fontId="11" fillId="3" borderId="9" xfId="0" applyFont="1" applyFill="1" applyBorder="1"/>
    <xf numFmtId="164" fontId="11" fillId="3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Q52"/>
  <sheetViews>
    <sheetView zoomScale="70" zoomScaleNormal="70" workbookViewId="0">
      <selection activeCell="D2" sqref="D2"/>
    </sheetView>
  </sheetViews>
  <sheetFormatPr baseColWidth="10" defaultRowHeight="15.75" x14ac:dyDescent="0.25"/>
  <cols>
    <col min="1" max="2" width="5" style="13" customWidth="1"/>
    <col min="3" max="3" width="17.5703125" style="13" customWidth="1"/>
    <col min="4" max="4" width="43.42578125" style="13" customWidth="1"/>
    <col min="5" max="6" width="7" style="15" customWidth="1"/>
    <col min="7" max="7" width="5.85546875" style="65" customWidth="1"/>
    <col min="8" max="12" width="7" style="13" customWidth="1"/>
    <col min="13" max="13" width="5.140625" style="13" customWidth="1"/>
    <col min="14" max="18" width="7" style="13" customWidth="1"/>
    <col min="19" max="19" width="4.7109375" style="13" customWidth="1"/>
    <col min="20" max="24" width="7" style="13" customWidth="1"/>
    <col min="25" max="25" width="5.5703125" style="13" customWidth="1"/>
    <col min="26" max="30" width="7" style="13" customWidth="1"/>
    <col min="31" max="31" width="5.28515625" style="13" customWidth="1"/>
    <col min="32" max="43" width="7" style="13" customWidth="1"/>
    <col min="44" max="16384" width="11.42578125" style="13"/>
  </cols>
  <sheetData>
    <row r="3" spans="2:43" ht="16.5" thickBot="1" x14ac:dyDescent="0.3"/>
    <row r="4" spans="2:43" ht="16.5" thickTop="1" x14ac:dyDescent="0.25">
      <c r="C4" s="16" t="s">
        <v>0</v>
      </c>
      <c r="D4" s="17" t="s">
        <v>1</v>
      </c>
      <c r="E4" s="18" t="s">
        <v>2</v>
      </c>
      <c r="F4" s="19">
        <v>40</v>
      </c>
      <c r="G4" s="66" t="s">
        <v>3</v>
      </c>
      <c r="I4" s="16"/>
      <c r="J4" s="20" t="s">
        <v>59</v>
      </c>
      <c r="L4" s="17"/>
      <c r="M4" s="21"/>
      <c r="N4" s="22"/>
      <c r="O4" s="16" t="s">
        <v>54</v>
      </c>
      <c r="P4" s="16"/>
      <c r="Q4" s="16"/>
      <c r="R4" s="17"/>
      <c r="S4" s="21"/>
      <c r="T4" s="22"/>
      <c r="U4" s="16" t="s">
        <v>56</v>
      </c>
      <c r="V4" s="16"/>
      <c r="W4" s="16"/>
      <c r="X4" s="17"/>
      <c r="Y4" s="21"/>
      <c r="Z4" s="22"/>
      <c r="AA4" s="16" t="s">
        <v>57</v>
      </c>
      <c r="AB4" s="16"/>
      <c r="AC4" s="16"/>
      <c r="AD4" s="17"/>
      <c r="AE4" s="21"/>
      <c r="AF4" s="22"/>
      <c r="AG4" s="16" t="s">
        <v>55</v>
      </c>
      <c r="AH4" s="16"/>
      <c r="AI4" s="16"/>
      <c r="AJ4" s="17"/>
      <c r="AK4" s="21"/>
      <c r="AL4" s="22"/>
      <c r="AM4" s="16" t="s">
        <v>58</v>
      </c>
      <c r="AN4" s="16"/>
      <c r="AO4" s="16"/>
      <c r="AP4" s="17"/>
      <c r="AQ4" s="21"/>
    </row>
    <row r="5" spans="2:43" thickBot="1" x14ac:dyDescent="0.3">
      <c r="C5" s="16"/>
      <c r="D5" s="17"/>
      <c r="E5" s="23"/>
      <c r="F5" s="24"/>
      <c r="G5" s="62">
        <v>1</v>
      </c>
      <c r="H5" s="25" t="s">
        <v>48</v>
      </c>
      <c r="I5" s="20" t="s">
        <v>49</v>
      </c>
      <c r="J5" s="20" t="s">
        <v>50</v>
      </c>
      <c r="K5" s="20" t="s">
        <v>51</v>
      </c>
      <c r="L5" s="26" t="s">
        <v>52</v>
      </c>
      <c r="M5" s="27" t="s">
        <v>53</v>
      </c>
      <c r="N5" s="25" t="s">
        <v>48</v>
      </c>
      <c r="O5" s="20" t="s">
        <v>49</v>
      </c>
      <c r="P5" s="20" t="s">
        <v>50</v>
      </c>
      <c r="Q5" s="20" t="s">
        <v>51</v>
      </c>
      <c r="R5" s="26" t="s">
        <v>52</v>
      </c>
      <c r="S5" s="27" t="s">
        <v>53</v>
      </c>
      <c r="T5" s="25" t="s">
        <v>48</v>
      </c>
      <c r="U5" s="20" t="s">
        <v>49</v>
      </c>
      <c r="V5" s="20" t="s">
        <v>50</v>
      </c>
      <c r="W5" s="20" t="s">
        <v>51</v>
      </c>
      <c r="X5" s="26" t="s">
        <v>52</v>
      </c>
      <c r="Y5" s="27" t="s">
        <v>53</v>
      </c>
      <c r="Z5" s="25" t="s">
        <v>48</v>
      </c>
      <c r="AA5" s="20" t="s">
        <v>49</v>
      </c>
      <c r="AB5" s="20" t="s">
        <v>50</v>
      </c>
      <c r="AC5" s="20" t="s">
        <v>51</v>
      </c>
      <c r="AD5" s="26" t="s">
        <v>52</v>
      </c>
      <c r="AE5" s="27" t="s">
        <v>53</v>
      </c>
      <c r="AF5" s="25" t="s">
        <v>48</v>
      </c>
      <c r="AG5" s="20" t="s">
        <v>49</v>
      </c>
      <c r="AH5" s="20" t="s">
        <v>50</v>
      </c>
      <c r="AI5" s="20" t="s">
        <v>51</v>
      </c>
      <c r="AJ5" s="26" t="s">
        <v>52</v>
      </c>
      <c r="AK5" s="27" t="s">
        <v>53</v>
      </c>
      <c r="AL5" s="25" t="s">
        <v>48</v>
      </c>
      <c r="AM5" s="20" t="s">
        <v>49</v>
      </c>
      <c r="AN5" s="20" t="s">
        <v>50</v>
      </c>
      <c r="AO5" s="20" t="s">
        <v>51</v>
      </c>
      <c r="AP5" s="26" t="s">
        <v>52</v>
      </c>
      <c r="AQ5" s="27" t="s">
        <v>53</v>
      </c>
    </row>
    <row r="6" spans="2:43" ht="17.25" thickTop="1" thickBot="1" x14ac:dyDescent="0.3">
      <c r="B6" s="13">
        <v>0</v>
      </c>
      <c r="C6" s="16"/>
      <c r="D6" s="17" t="s">
        <v>47</v>
      </c>
      <c r="E6" s="28">
        <f>(M6*0.15+S6*0.1+Y6*0.1+AE6*0.1+AK6*0.05+AQ6*0.2)</f>
        <v>3.5</v>
      </c>
      <c r="F6" s="29">
        <v>35</v>
      </c>
      <c r="G6" s="67">
        <f>(E6*20+F6*40/35)/20</f>
        <v>5.5</v>
      </c>
      <c r="H6" s="25">
        <v>5</v>
      </c>
      <c r="I6" s="20">
        <v>5</v>
      </c>
      <c r="J6" s="20">
        <v>5</v>
      </c>
      <c r="K6" s="20">
        <v>5</v>
      </c>
      <c r="L6" s="26">
        <v>5</v>
      </c>
      <c r="M6" s="27">
        <f>(H6+I6+J6+K6+L6)/5</f>
        <v>5</v>
      </c>
      <c r="N6" s="25">
        <v>5</v>
      </c>
      <c r="O6" s="20">
        <v>5</v>
      </c>
      <c r="P6" s="20">
        <v>5</v>
      </c>
      <c r="Q6" s="20">
        <v>5</v>
      </c>
      <c r="R6" s="26">
        <v>5</v>
      </c>
      <c r="S6" s="27">
        <f>(N6+O6+P6+Q6+R6)/5</f>
        <v>5</v>
      </c>
      <c r="T6" s="25">
        <v>5</v>
      </c>
      <c r="U6" s="20">
        <v>5</v>
      </c>
      <c r="V6" s="20">
        <v>5</v>
      </c>
      <c r="W6" s="20">
        <v>5</v>
      </c>
      <c r="X6" s="26">
        <v>5</v>
      </c>
      <c r="Y6" s="27">
        <f>(T6+U6+V6+W6+X6)/5</f>
        <v>5</v>
      </c>
      <c r="Z6" s="25">
        <v>5</v>
      </c>
      <c r="AA6" s="20">
        <v>5</v>
      </c>
      <c r="AB6" s="20">
        <v>5</v>
      </c>
      <c r="AC6" s="20">
        <v>5</v>
      </c>
      <c r="AD6" s="26">
        <v>5</v>
      </c>
      <c r="AE6" s="27">
        <f>(Z6+AA6+AB6+AC6+AD6)/5</f>
        <v>5</v>
      </c>
      <c r="AF6" s="25">
        <v>5</v>
      </c>
      <c r="AG6" s="20">
        <v>5</v>
      </c>
      <c r="AH6" s="20">
        <v>5</v>
      </c>
      <c r="AI6" s="20">
        <v>5</v>
      </c>
      <c r="AJ6" s="26">
        <v>5</v>
      </c>
      <c r="AK6" s="27">
        <f>(AJ6+AI6+AH6+AG6+AF6)/5</f>
        <v>5</v>
      </c>
      <c r="AL6" s="25">
        <v>5</v>
      </c>
      <c r="AM6" s="20">
        <v>5</v>
      </c>
      <c r="AN6" s="20">
        <v>5</v>
      </c>
      <c r="AO6" s="20">
        <v>5</v>
      </c>
      <c r="AP6" s="26">
        <v>5</v>
      </c>
      <c r="AQ6" s="27">
        <f>(AP6+AO6+AN6+AM6+AL6)/5</f>
        <v>5</v>
      </c>
    </row>
    <row r="7" spans="2:43" ht="17.25" thickTop="1" thickBot="1" x14ac:dyDescent="0.3">
      <c r="B7" s="16">
        <v>1</v>
      </c>
      <c r="C7" s="30">
        <v>84500042012</v>
      </c>
      <c r="D7" s="31" t="s">
        <v>4</v>
      </c>
      <c r="E7" s="28">
        <f t="shared" ref="E7:E48" si="0">(M7*0.15+S7*0.1+Y7*0.1+AE7*0.1+AK7*0.05+AQ7*0.2)</f>
        <v>2.8470000000000004</v>
      </c>
      <c r="F7" s="27">
        <v>25</v>
      </c>
      <c r="G7" s="63">
        <f>(E7*20+F7*40/35)/20+0.2</f>
        <v>4.4755714285714294</v>
      </c>
      <c r="H7" s="22">
        <v>4.3</v>
      </c>
      <c r="I7" s="16">
        <v>4.8</v>
      </c>
      <c r="J7" s="16">
        <v>4.5999999999999996</v>
      </c>
      <c r="K7" s="16">
        <v>4</v>
      </c>
      <c r="L7" s="17">
        <v>4.2</v>
      </c>
      <c r="M7" s="27">
        <f t="shared" ref="M7:M52" si="1">(H7+I7+J7+K7+L7)/5</f>
        <v>4.38</v>
      </c>
      <c r="N7" s="22">
        <v>3.8</v>
      </c>
      <c r="O7" s="16">
        <v>4.5</v>
      </c>
      <c r="P7" s="16">
        <v>5.5</v>
      </c>
      <c r="Q7" s="16">
        <v>4</v>
      </c>
      <c r="R7" s="32">
        <v>4.0999999999999996</v>
      </c>
      <c r="S7" s="27">
        <f t="shared" ref="S7:S52" si="2">(N7+O7+P7+Q7+R7)/5</f>
        <v>4.38</v>
      </c>
      <c r="T7" s="22">
        <v>3.2</v>
      </c>
      <c r="U7" s="16">
        <v>4.3</v>
      </c>
      <c r="V7" s="16">
        <v>1</v>
      </c>
      <c r="W7" s="16">
        <v>4.2</v>
      </c>
      <c r="X7" s="17">
        <v>4</v>
      </c>
      <c r="Y7" s="27">
        <f t="shared" ref="Y7:Y52" si="3">(T7+U7+V7+W7+X7)/5</f>
        <v>3.34</v>
      </c>
      <c r="Z7" s="22">
        <v>4</v>
      </c>
      <c r="AA7" s="16">
        <v>4.5999999999999996</v>
      </c>
      <c r="AB7" s="16">
        <v>4.3</v>
      </c>
      <c r="AC7" s="16">
        <v>4</v>
      </c>
      <c r="AD7" s="17">
        <v>4.2</v>
      </c>
      <c r="AE7" s="27">
        <f t="shared" ref="AE7:AE52" si="4">(Z7+AA7+AB7+AC7+AD7)/5</f>
        <v>4.22</v>
      </c>
      <c r="AF7" s="22">
        <v>5</v>
      </c>
      <c r="AG7" s="16">
        <v>5</v>
      </c>
      <c r="AH7" s="16">
        <v>5</v>
      </c>
      <c r="AI7" s="16">
        <v>4</v>
      </c>
      <c r="AJ7" s="17">
        <v>5</v>
      </c>
      <c r="AK7" s="27">
        <f t="shared" ref="AK7:AK52" si="5">(AJ7+AI7+AH7+AG7+AF7)/5</f>
        <v>4.8</v>
      </c>
      <c r="AL7" s="22">
        <v>3.3</v>
      </c>
      <c r="AM7" s="16">
        <v>3.7</v>
      </c>
      <c r="AN7" s="16">
        <v>4</v>
      </c>
      <c r="AO7" s="16">
        <v>3.6</v>
      </c>
      <c r="AP7" s="17">
        <v>4.3</v>
      </c>
      <c r="AQ7" s="27">
        <f t="shared" ref="AQ7:AQ52" si="6">(AP7+AO7+AN7+AM7+AL7)/5</f>
        <v>3.7800000000000002</v>
      </c>
    </row>
    <row r="8" spans="2:43" ht="17.25" thickTop="1" thickBot="1" x14ac:dyDescent="0.3">
      <c r="B8" s="16">
        <v>2</v>
      </c>
      <c r="C8" s="30">
        <v>84500062012</v>
      </c>
      <c r="D8" s="31" t="s">
        <v>5</v>
      </c>
      <c r="E8" s="28">
        <f t="shared" si="0"/>
        <v>2.2560000000000002</v>
      </c>
      <c r="F8" s="27">
        <v>12</v>
      </c>
      <c r="G8" s="63">
        <f t="shared" ref="G8:G51" si="7">(E8*20+F8*40/35)/20+0.2</f>
        <v>3.1417142857142863</v>
      </c>
      <c r="H8" s="22">
        <v>3</v>
      </c>
      <c r="I8" s="16">
        <v>3.5</v>
      </c>
      <c r="J8" s="16">
        <v>3</v>
      </c>
      <c r="K8" s="16">
        <v>3.7</v>
      </c>
      <c r="L8" s="17">
        <v>3.5</v>
      </c>
      <c r="M8" s="27">
        <f t="shared" si="1"/>
        <v>3.34</v>
      </c>
      <c r="N8" s="22">
        <v>3</v>
      </c>
      <c r="O8" s="16">
        <v>3.5</v>
      </c>
      <c r="P8" s="16">
        <v>3</v>
      </c>
      <c r="Q8" s="16">
        <v>3.6</v>
      </c>
      <c r="R8" s="32">
        <v>3.5</v>
      </c>
      <c r="S8" s="27">
        <f t="shared" si="2"/>
        <v>3.3200000000000003</v>
      </c>
      <c r="T8" s="22">
        <v>2.2999999999999998</v>
      </c>
      <c r="U8" s="16">
        <v>1.5</v>
      </c>
      <c r="V8" s="16">
        <v>0.8</v>
      </c>
      <c r="W8" s="16">
        <v>3.6</v>
      </c>
      <c r="X8" s="17">
        <v>3.5</v>
      </c>
      <c r="Y8" s="27">
        <f t="shared" si="3"/>
        <v>2.34</v>
      </c>
      <c r="Z8" s="22">
        <v>3.3</v>
      </c>
      <c r="AA8" s="16">
        <v>4.3</v>
      </c>
      <c r="AB8" s="16">
        <v>4.2</v>
      </c>
      <c r="AC8" s="16">
        <v>3.6</v>
      </c>
      <c r="AD8" s="17">
        <v>3.5</v>
      </c>
      <c r="AE8" s="27">
        <f t="shared" si="4"/>
        <v>3.78</v>
      </c>
      <c r="AF8" s="22">
        <v>3.5</v>
      </c>
      <c r="AG8" s="16">
        <v>3.5</v>
      </c>
      <c r="AH8" s="16">
        <v>4</v>
      </c>
      <c r="AI8" s="16">
        <v>3.5</v>
      </c>
      <c r="AJ8" s="17">
        <v>5</v>
      </c>
      <c r="AK8" s="27">
        <f t="shared" si="5"/>
        <v>3.9</v>
      </c>
      <c r="AL8" s="22">
        <v>3</v>
      </c>
      <c r="AM8" s="16">
        <v>2.2999999999999998</v>
      </c>
      <c r="AN8" s="16">
        <v>2.5</v>
      </c>
      <c r="AO8" s="16">
        <v>3.6</v>
      </c>
      <c r="AP8" s="17">
        <v>4</v>
      </c>
      <c r="AQ8" s="27">
        <f t="shared" si="6"/>
        <v>3.0799999999999996</v>
      </c>
    </row>
    <row r="9" spans="2:43" ht="17.25" thickTop="1" thickBot="1" x14ac:dyDescent="0.3">
      <c r="B9" s="16">
        <v>3</v>
      </c>
      <c r="C9" s="30">
        <v>84500082012</v>
      </c>
      <c r="D9" s="31" t="s">
        <v>6</v>
      </c>
      <c r="E9" s="28">
        <f t="shared" si="0"/>
        <v>0</v>
      </c>
      <c r="F9" s="27"/>
      <c r="G9" s="63">
        <f t="shared" si="7"/>
        <v>0.2</v>
      </c>
      <c r="H9" s="22"/>
      <c r="I9" s="16"/>
      <c r="J9" s="16"/>
      <c r="K9" s="16"/>
      <c r="L9" s="17"/>
      <c r="M9" s="27">
        <f t="shared" si="1"/>
        <v>0</v>
      </c>
      <c r="N9" s="22"/>
      <c r="O9" s="16"/>
      <c r="P9" s="16"/>
      <c r="Q9" s="16"/>
      <c r="R9" s="32"/>
      <c r="S9" s="27">
        <f t="shared" si="2"/>
        <v>0</v>
      </c>
      <c r="T9" s="22"/>
      <c r="U9" s="16"/>
      <c r="V9" s="16"/>
      <c r="W9" s="16"/>
      <c r="X9" s="17"/>
      <c r="Y9" s="27">
        <f t="shared" si="3"/>
        <v>0</v>
      </c>
      <c r="Z9" s="22"/>
      <c r="AA9" s="16"/>
      <c r="AB9" s="16"/>
      <c r="AC9" s="16"/>
      <c r="AD9" s="17"/>
      <c r="AE9" s="27">
        <f t="shared" si="4"/>
        <v>0</v>
      </c>
      <c r="AF9" s="22"/>
      <c r="AG9" s="16"/>
      <c r="AH9" s="16"/>
      <c r="AI9" s="16"/>
      <c r="AJ9" s="17"/>
      <c r="AK9" s="27">
        <f t="shared" si="5"/>
        <v>0</v>
      </c>
      <c r="AL9" s="22"/>
      <c r="AM9" s="16"/>
      <c r="AN9" s="16"/>
      <c r="AO9" s="16"/>
      <c r="AP9" s="17"/>
      <c r="AQ9" s="27">
        <f t="shared" si="6"/>
        <v>0</v>
      </c>
    </row>
    <row r="10" spans="2:43" ht="17.25" thickTop="1" thickBot="1" x14ac:dyDescent="0.3">
      <c r="B10" s="16">
        <v>4</v>
      </c>
      <c r="C10" s="30">
        <v>84500092012</v>
      </c>
      <c r="D10" s="31" t="s">
        <v>7</v>
      </c>
      <c r="E10" s="28">
        <f t="shared" si="0"/>
        <v>2.536</v>
      </c>
      <c r="F10" s="27">
        <v>15</v>
      </c>
      <c r="G10" s="63">
        <f t="shared" si="7"/>
        <v>3.593142857142857</v>
      </c>
      <c r="H10" s="22">
        <v>4.5</v>
      </c>
      <c r="I10" s="16">
        <v>4.7</v>
      </c>
      <c r="J10" s="16">
        <v>4.3</v>
      </c>
      <c r="K10" s="16">
        <v>3.5</v>
      </c>
      <c r="L10" s="17">
        <v>3.6</v>
      </c>
      <c r="M10" s="27">
        <f t="shared" si="1"/>
        <v>4.12</v>
      </c>
      <c r="N10" s="22">
        <v>3.8</v>
      </c>
      <c r="O10" s="16">
        <v>4</v>
      </c>
      <c r="P10" s="16">
        <v>4.4000000000000004</v>
      </c>
      <c r="Q10" s="16">
        <v>3.5</v>
      </c>
      <c r="R10" s="32">
        <v>5</v>
      </c>
      <c r="S10" s="27">
        <f t="shared" si="2"/>
        <v>4.1399999999999997</v>
      </c>
      <c r="T10" s="22">
        <v>3</v>
      </c>
      <c r="U10" s="16">
        <v>2.2999999999999998</v>
      </c>
      <c r="V10" s="16">
        <v>0.8</v>
      </c>
      <c r="W10" s="16">
        <v>3.6</v>
      </c>
      <c r="X10" s="17">
        <v>3.5</v>
      </c>
      <c r="Y10" s="27">
        <f t="shared" si="3"/>
        <v>2.6399999999999997</v>
      </c>
      <c r="Z10" s="22">
        <v>3.3</v>
      </c>
      <c r="AA10" s="16">
        <v>4.3</v>
      </c>
      <c r="AB10" s="16">
        <v>4.2</v>
      </c>
      <c r="AC10" s="16">
        <v>3.6</v>
      </c>
      <c r="AD10" s="17">
        <v>3.5</v>
      </c>
      <c r="AE10" s="27">
        <f t="shared" si="4"/>
        <v>3.78</v>
      </c>
      <c r="AF10" s="22">
        <v>5</v>
      </c>
      <c r="AG10" s="16">
        <v>5</v>
      </c>
      <c r="AH10" s="16">
        <v>4.5999999999999996</v>
      </c>
      <c r="AI10" s="16">
        <v>5</v>
      </c>
      <c r="AJ10" s="17">
        <v>5</v>
      </c>
      <c r="AK10" s="27">
        <f t="shared" si="5"/>
        <v>4.92</v>
      </c>
      <c r="AL10" s="22">
        <v>3</v>
      </c>
      <c r="AM10" s="16">
        <v>2.2999999999999998</v>
      </c>
      <c r="AN10" s="16">
        <v>2.5</v>
      </c>
      <c r="AO10" s="16">
        <v>3.6</v>
      </c>
      <c r="AP10" s="17">
        <v>4</v>
      </c>
      <c r="AQ10" s="27">
        <f t="shared" si="6"/>
        <v>3.0799999999999996</v>
      </c>
    </row>
    <row r="11" spans="2:43" ht="17.25" thickTop="1" thickBot="1" x14ac:dyDescent="0.3">
      <c r="B11" s="16">
        <v>5</v>
      </c>
      <c r="C11" s="30">
        <v>84500192012</v>
      </c>
      <c r="D11" s="31" t="s">
        <v>8</v>
      </c>
      <c r="E11" s="28">
        <f t="shared" si="0"/>
        <v>2.5869999999999997</v>
      </c>
      <c r="F11" s="27">
        <v>12</v>
      </c>
      <c r="G11" s="63">
        <f t="shared" si="7"/>
        <v>3.4727142857142854</v>
      </c>
      <c r="H11" s="22">
        <v>3.5</v>
      </c>
      <c r="I11" s="16">
        <v>4.3</v>
      </c>
      <c r="J11" s="16">
        <v>4.3</v>
      </c>
      <c r="K11" s="16">
        <v>4.4000000000000004</v>
      </c>
      <c r="L11" s="17">
        <v>4</v>
      </c>
      <c r="M11" s="27">
        <f t="shared" si="1"/>
        <v>4.0999999999999996</v>
      </c>
      <c r="N11" s="22">
        <v>4.2</v>
      </c>
      <c r="O11" s="16">
        <v>4.4000000000000004</v>
      </c>
      <c r="P11" s="16">
        <v>4</v>
      </c>
      <c r="Q11" s="16">
        <v>4.4000000000000004</v>
      </c>
      <c r="R11" s="32">
        <v>4</v>
      </c>
      <c r="S11" s="27">
        <f t="shared" si="2"/>
        <v>4.2</v>
      </c>
      <c r="T11" s="22">
        <v>0.5</v>
      </c>
      <c r="U11" s="16">
        <v>2.8</v>
      </c>
      <c r="V11" s="16">
        <v>0.5</v>
      </c>
      <c r="W11" s="16">
        <v>4</v>
      </c>
      <c r="X11" s="17">
        <v>4.4000000000000004</v>
      </c>
      <c r="Y11" s="27">
        <f t="shared" si="3"/>
        <v>2.44</v>
      </c>
      <c r="Z11" s="22">
        <v>3.8</v>
      </c>
      <c r="AA11" s="16">
        <v>4.5</v>
      </c>
      <c r="AB11" s="16">
        <v>4.2</v>
      </c>
      <c r="AC11" s="16">
        <v>4.4000000000000004</v>
      </c>
      <c r="AD11" s="17">
        <v>4</v>
      </c>
      <c r="AE11" s="27">
        <f t="shared" si="4"/>
        <v>4.18</v>
      </c>
      <c r="AF11" s="22">
        <v>5</v>
      </c>
      <c r="AG11" s="16">
        <v>5</v>
      </c>
      <c r="AH11" s="16">
        <v>4.8</v>
      </c>
      <c r="AI11" s="16">
        <v>4</v>
      </c>
      <c r="AJ11" s="17">
        <v>5</v>
      </c>
      <c r="AK11" s="27">
        <f t="shared" si="5"/>
        <v>4.76</v>
      </c>
      <c r="AL11" s="22">
        <v>2</v>
      </c>
      <c r="AM11" s="16">
        <v>2.7</v>
      </c>
      <c r="AN11" s="16">
        <v>3.7</v>
      </c>
      <c r="AO11" s="16">
        <v>4.4000000000000004</v>
      </c>
      <c r="AP11" s="17">
        <v>3.5</v>
      </c>
      <c r="AQ11" s="27">
        <f t="shared" si="6"/>
        <v>3.2600000000000002</v>
      </c>
    </row>
    <row r="12" spans="2:43" ht="17.25" thickTop="1" thickBot="1" x14ac:dyDescent="0.3">
      <c r="B12" s="16">
        <v>6</v>
      </c>
      <c r="C12" s="30">
        <v>84502652011</v>
      </c>
      <c r="D12" s="31" t="s">
        <v>9</v>
      </c>
      <c r="E12" s="28">
        <v>4.2</v>
      </c>
      <c r="F12" s="27">
        <v>15</v>
      </c>
      <c r="G12" s="63">
        <v>4.2</v>
      </c>
      <c r="H12" s="22">
        <v>4.8</v>
      </c>
      <c r="I12" s="16"/>
      <c r="J12" s="16"/>
      <c r="K12" s="16"/>
      <c r="L12" s="17"/>
      <c r="M12" s="27">
        <f t="shared" si="1"/>
        <v>0.96</v>
      </c>
      <c r="N12" s="22">
        <v>4.8</v>
      </c>
      <c r="O12" s="16">
        <v>4.8</v>
      </c>
      <c r="P12" s="16">
        <v>4.8</v>
      </c>
      <c r="Q12" s="16"/>
      <c r="R12" s="32"/>
      <c r="S12" s="27">
        <f t="shared" si="2"/>
        <v>2.88</v>
      </c>
      <c r="T12" s="22"/>
      <c r="U12" s="16"/>
      <c r="V12" s="16">
        <v>0.8</v>
      </c>
      <c r="W12" s="16"/>
      <c r="X12" s="17"/>
      <c r="Y12" s="27">
        <f t="shared" si="3"/>
        <v>0.16</v>
      </c>
      <c r="Z12" s="22">
        <v>4.0999999999999996</v>
      </c>
      <c r="AA12" s="16">
        <v>4.5999999999999996</v>
      </c>
      <c r="AB12" s="16">
        <v>3.9</v>
      </c>
      <c r="AC12" s="16"/>
      <c r="AD12" s="17"/>
      <c r="AE12" s="27">
        <f t="shared" si="4"/>
        <v>2.52</v>
      </c>
      <c r="AF12" s="22">
        <v>5</v>
      </c>
      <c r="AG12" s="16">
        <v>5</v>
      </c>
      <c r="AH12" s="16">
        <v>5</v>
      </c>
      <c r="AI12" s="16"/>
      <c r="AJ12" s="17"/>
      <c r="AK12" s="27">
        <f t="shared" si="5"/>
        <v>3</v>
      </c>
      <c r="AL12" s="22">
        <v>3.2</v>
      </c>
      <c r="AM12" s="16">
        <v>3.5</v>
      </c>
      <c r="AN12" s="16">
        <v>4</v>
      </c>
      <c r="AO12" s="16"/>
      <c r="AP12" s="17">
        <v>4.3</v>
      </c>
      <c r="AQ12" s="27">
        <f t="shared" si="6"/>
        <v>3</v>
      </c>
    </row>
    <row r="13" spans="2:43" ht="17.25" thickTop="1" thickBot="1" x14ac:dyDescent="0.3">
      <c r="B13" s="16">
        <v>7</v>
      </c>
      <c r="C13" s="30">
        <v>84500252012</v>
      </c>
      <c r="D13" s="31" t="s">
        <v>10</v>
      </c>
      <c r="E13" s="28">
        <f t="shared" si="0"/>
        <v>2.4710000000000001</v>
      </c>
      <c r="F13" s="27">
        <v>11</v>
      </c>
      <c r="G13" s="63">
        <f t="shared" si="7"/>
        <v>3.2995714285714288</v>
      </c>
      <c r="H13" s="22">
        <v>4.2</v>
      </c>
      <c r="I13" s="16">
        <v>4.0999999999999996</v>
      </c>
      <c r="J13" s="16">
        <v>3</v>
      </c>
      <c r="K13" s="16">
        <v>4.5999999999999996</v>
      </c>
      <c r="L13" s="17"/>
      <c r="M13" s="27">
        <f t="shared" si="1"/>
        <v>3.18</v>
      </c>
      <c r="N13" s="22">
        <v>3.3</v>
      </c>
      <c r="O13" s="16">
        <v>3.4</v>
      </c>
      <c r="P13" s="16">
        <v>4.4000000000000004</v>
      </c>
      <c r="Q13" s="16">
        <v>4.5999999999999996</v>
      </c>
      <c r="R13" s="32">
        <v>3.2</v>
      </c>
      <c r="S13" s="27">
        <f t="shared" si="2"/>
        <v>3.78</v>
      </c>
      <c r="T13" s="22">
        <v>0.5</v>
      </c>
      <c r="U13" s="16">
        <v>1</v>
      </c>
      <c r="V13" s="16">
        <v>1.5</v>
      </c>
      <c r="W13" s="16">
        <v>3.9</v>
      </c>
      <c r="X13" s="17">
        <v>4.5999999999999996</v>
      </c>
      <c r="Y13" s="27">
        <f t="shared" si="3"/>
        <v>2.2999999999999998</v>
      </c>
      <c r="Z13" s="22">
        <v>3.3</v>
      </c>
      <c r="AA13" s="16">
        <v>4.4000000000000004</v>
      </c>
      <c r="AB13" s="16">
        <v>1.5</v>
      </c>
      <c r="AC13" s="16">
        <v>4.4000000000000004</v>
      </c>
      <c r="AD13" s="17">
        <v>4.5999999999999996</v>
      </c>
      <c r="AE13" s="27">
        <f t="shared" si="4"/>
        <v>3.6399999999999997</v>
      </c>
      <c r="AF13" s="22">
        <v>5</v>
      </c>
      <c r="AG13" s="16">
        <v>5</v>
      </c>
      <c r="AH13" s="16">
        <v>4.5999999999999996</v>
      </c>
      <c r="AI13" s="16">
        <v>5</v>
      </c>
      <c r="AJ13" s="17">
        <v>5</v>
      </c>
      <c r="AK13" s="27">
        <f t="shared" si="5"/>
        <v>4.92</v>
      </c>
      <c r="AL13" s="22">
        <v>3.8</v>
      </c>
      <c r="AM13" s="16">
        <v>3.7</v>
      </c>
      <c r="AN13" s="16">
        <v>3.5</v>
      </c>
      <c r="AO13" s="16">
        <v>4.5999999999999996</v>
      </c>
      <c r="AP13" s="17">
        <v>3.8</v>
      </c>
      <c r="AQ13" s="27">
        <f t="shared" si="6"/>
        <v>3.88</v>
      </c>
    </row>
    <row r="14" spans="2:43" ht="17.25" thickTop="1" thickBot="1" x14ac:dyDescent="0.3">
      <c r="B14" s="16">
        <v>8</v>
      </c>
      <c r="C14" s="30">
        <v>84500312012</v>
      </c>
      <c r="D14" s="31" t="s">
        <v>11</v>
      </c>
      <c r="E14" s="28">
        <f t="shared" si="0"/>
        <v>2.4780000000000002</v>
      </c>
      <c r="F14" s="27">
        <v>12</v>
      </c>
      <c r="G14" s="63">
        <f t="shared" si="7"/>
        <v>3.3637142857142859</v>
      </c>
      <c r="H14" s="22">
        <v>3</v>
      </c>
      <c r="I14" s="16">
        <v>3.8</v>
      </c>
      <c r="J14" s="16">
        <v>4.8</v>
      </c>
      <c r="K14" s="16">
        <v>4.4000000000000004</v>
      </c>
      <c r="L14" s="17">
        <v>4.0999999999999996</v>
      </c>
      <c r="M14" s="27">
        <f t="shared" si="1"/>
        <v>4.0200000000000005</v>
      </c>
      <c r="N14" s="22">
        <v>3.7</v>
      </c>
      <c r="O14" s="16">
        <v>2.5</v>
      </c>
      <c r="P14" s="16">
        <v>3</v>
      </c>
      <c r="Q14" s="16">
        <v>4.4000000000000004</v>
      </c>
      <c r="R14" s="32">
        <v>4</v>
      </c>
      <c r="S14" s="27">
        <f t="shared" si="2"/>
        <v>3.5200000000000005</v>
      </c>
      <c r="T14" s="22">
        <v>0.5</v>
      </c>
      <c r="U14" s="16">
        <v>2.8</v>
      </c>
      <c r="V14" s="16">
        <v>0.5</v>
      </c>
      <c r="W14" s="16">
        <v>4.0999999999999996</v>
      </c>
      <c r="X14" s="17">
        <v>4.4000000000000004</v>
      </c>
      <c r="Y14" s="27">
        <f t="shared" si="3"/>
        <v>2.46</v>
      </c>
      <c r="Z14" s="22">
        <v>3.3</v>
      </c>
      <c r="AA14" s="16">
        <v>4.4000000000000004</v>
      </c>
      <c r="AB14" s="16">
        <v>4.2</v>
      </c>
      <c r="AC14" s="16">
        <v>4.4000000000000004</v>
      </c>
      <c r="AD14" s="17">
        <v>4.0999999999999996</v>
      </c>
      <c r="AE14" s="27">
        <f t="shared" si="4"/>
        <v>4.08</v>
      </c>
      <c r="AF14" s="22">
        <v>4</v>
      </c>
      <c r="AG14" s="16">
        <v>3.7</v>
      </c>
      <c r="AH14" s="16">
        <v>4</v>
      </c>
      <c r="AI14" s="16">
        <v>5</v>
      </c>
      <c r="AJ14" s="17">
        <v>5</v>
      </c>
      <c r="AK14" s="27">
        <f t="shared" si="5"/>
        <v>4.34</v>
      </c>
      <c r="AL14" s="22">
        <v>2</v>
      </c>
      <c r="AM14" s="16">
        <v>2.7</v>
      </c>
      <c r="AN14" s="16">
        <v>3.7</v>
      </c>
      <c r="AO14" s="16">
        <v>4.4000000000000004</v>
      </c>
      <c r="AP14" s="17">
        <v>3.5</v>
      </c>
      <c r="AQ14" s="27">
        <f t="shared" si="6"/>
        <v>3.2600000000000002</v>
      </c>
    </row>
    <row r="15" spans="2:43" s="10" customFormat="1" ht="17.25" thickTop="1" thickBot="1" x14ac:dyDescent="0.3">
      <c r="B15" s="1">
        <v>9</v>
      </c>
      <c r="C15" s="2">
        <v>84500352012</v>
      </c>
      <c r="D15" s="3" t="s">
        <v>12</v>
      </c>
      <c r="E15" s="12">
        <f t="shared" si="0"/>
        <v>1.9949999999999999</v>
      </c>
      <c r="F15" s="8">
        <v>11</v>
      </c>
      <c r="G15" s="64">
        <f t="shared" si="7"/>
        <v>2.8235714285714284</v>
      </c>
      <c r="H15" s="6">
        <v>3.7</v>
      </c>
      <c r="I15" s="1">
        <v>3.9</v>
      </c>
      <c r="J15" s="1">
        <v>4.4000000000000004</v>
      </c>
      <c r="K15" s="1">
        <v>3.5</v>
      </c>
      <c r="L15" s="7">
        <v>4.0999999999999996</v>
      </c>
      <c r="M15" s="8">
        <f t="shared" si="1"/>
        <v>3.9200000000000004</v>
      </c>
      <c r="N15" s="6">
        <v>3.7</v>
      </c>
      <c r="O15" s="1">
        <v>4.5999999999999996</v>
      </c>
      <c r="P15" s="1">
        <v>4.7</v>
      </c>
      <c r="Q15" s="1">
        <v>3.5</v>
      </c>
      <c r="R15" s="9">
        <v>4</v>
      </c>
      <c r="S15" s="8">
        <f t="shared" si="2"/>
        <v>4.0999999999999996</v>
      </c>
      <c r="T15" s="6">
        <v>0.5</v>
      </c>
      <c r="U15" s="1">
        <v>3.3</v>
      </c>
      <c r="V15" s="1">
        <v>2</v>
      </c>
      <c r="W15" s="1">
        <v>3.8</v>
      </c>
      <c r="X15" s="7">
        <v>3.5</v>
      </c>
      <c r="Y15" s="8">
        <f t="shared" si="3"/>
        <v>2.62</v>
      </c>
      <c r="Z15" s="6">
        <v>3.1</v>
      </c>
      <c r="AA15" s="1">
        <v>4.0999999999999996</v>
      </c>
      <c r="AB15" s="1">
        <v>4.0999999999999996</v>
      </c>
      <c r="AC15" s="1">
        <v>3.5</v>
      </c>
      <c r="AD15" s="7">
        <v>4.0999999999999996</v>
      </c>
      <c r="AE15" s="8">
        <f t="shared" si="4"/>
        <v>3.78</v>
      </c>
      <c r="AF15" s="6">
        <v>4</v>
      </c>
      <c r="AG15" s="1">
        <v>4.2</v>
      </c>
      <c r="AH15" s="1">
        <v>5</v>
      </c>
      <c r="AI15" s="1">
        <v>5</v>
      </c>
      <c r="AJ15" s="7">
        <v>3.5</v>
      </c>
      <c r="AK15" s="8">
        <f t="shared" si="5"/>
        <v>4.34</v>
      </c>
      <c r="AL15" s="6"/>
      <c r="AM15" s="1"/>
      <c r="AN15" s="1"/>
      <c r="AO15" s="1">
        <v>3.5</v>
      </c>
      <c r="AP15" s="7"/>
      <c r="AQ15" s="8">
        <f t="shared" si="6"/>
        <v>0.7</v>
      </c>
    </row>
    <row r="16" spans="2:43" ht="17.25" thickTop="1" thickBot="1" x14ac:dyDescent="0.3">
      <c r="B16" s="16">
        <v>10</v>
      </c>
      <c r="C16" s="30">
        <v>84500362012</v>
      </c>
      <c r="D16" s="31" t="s">
        <v>13</v>
      </c>
      <c r="E16" s="28">
        <f t="shared" si="0"/>
        <v>0</v>
      </c>
      <c r="F16" s="27"/>
      <c r="G16" s="63">
        <f t="shared" si="7"/>
        <v>0.2</v>
      </c>
      <c r="H16" s="22"/>
      <c r="I16" s="16"/>
      <c r="J16" s="16"/>
      <c r="K16" s="16"/>
      <c r="L16" s="17"/>
      <c r="M16" s="27">
        <f t="shared" si="1"/>
        <v>0</v>
      </c>
      <c r="N16" s="22"/>
      <c r="O16" s="16"/>
      <c r="P16" s="16"/>
      <c r="Q16" s="16"/>
      <c r="R16" s="32"/>
      <c r="S16" s="27">
        <f t="shared" si="2"/>
        <v>0</v>
      </c>
      <c r="T16" s="22"/>
      <c r="U16" s="16"/>
      <c r="V16" s="16"/>
      <c r="W16" s="16"/>
      <c r="X16" s="17"/>
      <c r="Y16" s="27">
        <f t="shared" si="3"/>
        <v>0</v>
      </c>
      <c r="Z16" s="22"/>
      <c r="AA16" s="16"/>
      <c r="AB16" s="16"/>
      <c r="AC16" s="16"/>
      <c r="AD16" s="17"/>
      <c r="AE16" s="27">
        <f t="shared" si="4"/>
        <v>0</v>
      </c>
      <c r="AF16" s="22"/>
      <c r="AG16" s="16"/>
      <c r="AH16" s="16"/>
      <c r="AI16" s="16"/>
      <c r="AJ16" s="17"/>
      <c r="AK16" s="27">
        <f t="shared" si="5"/>
        <v>0</v>
      </c>
      <c r="AL16" s="22"/>
      <c r="AM16" s="16"/>
      <c r="AN16" s="16"/>
      <c r="AO16" s="16"/>
      <c r="AP16" s="17"/>
      <c r="AQ16" s="27">
        <f t="shared" si="6"/>
        <v>0</v>
      </c>
    </row>
    <row r="17" spans="2:43" s="10" customFormat="1" ht="17.25" thickTop="1" thickBot="1" x14ac:dyDescent="0.3">
      <c r="B17" s="1">
        <v>11</v>
      </c>
      <c r="C17" s="2">
        <v>84500372012</v>
      </c>
      <c r="D17" s="3" t="s">
        <v>14</v>
      </c>
      <c r="E17" s="12">
        <f t="shared" si="0"/>
        <v>1.742</v>
      </c>
      <c r="F17" s="40">
        <v>15</v>
      </c>
      <c r="G17" s="64">
        <f t="shared" si="7"/>
        <v>2.7991428571428574</v>
      </c>
      <c r="H17" s="6">
        <v>3</v>
      </c>
      <c r="I17" s="1">
        <v>3.5</v>
      </c>
      <c r="J17" s="1">
        <v>0</v>
      </c>
      <c r="K17" s="1">
        <v>3.5</v>
      </c>
      <c r="L17" s="7">
        <v>3.5</v>
      </c>
      <c r="M17" s="8">
        <f t="shared" si="1"/>
        <v>2.7</v>
      </c>
      <c r="N17" s="6">
        <v>0</v>
      </c>
      <c r="O17" s="1">
        <v>3.7</v>
      </c>
      <c r="P17" s="1">
        <v>4</v>
      </c>
      <c r="Q17" s="1">
        <v>3.5</v>
      </c>
      <c r="R17" s="9">
        <v>3.7</v>
      </c>
      <c r="S17" s="8">
        <f t="shared" si="2"/>
        <v>2.9799999999999995</v>
      </c>
      <c r="T17" s="6">
        <v>1</v>
      </c>
      <c r="U17" s="1">
        <v>3</v>
      </c>
      <c r="V17" s="1">
        <v>2</v>
      </c>
      <c r="W17" s="1">
        <v>3.9</v>
      </c>
      <c r="X17" s="7">
        <v>3.5</v>
      </c>
      <c r="Y17" s="8">
        <f t="shared" si="3"/>
        <v>2.68</v>
      </c>
      <c r="Z17" s="6">
        <v>3.1</v>
      </c>
      <c r="AA17" s="1">
        <v>4.0999999999999996</v>
      </c>
      <c r="AB17" s="1">
        <v>4.0999999999999996</v>
      </c>
      <c r="AC17" s="1">
        <v>4.5</v>
      </c>
      <c r="AD17" s="7">
        <v>3.5</v>
      </c>
      <c r="AE17" s="8">
        <f t="shared" si="4"/>
        <v>3.8599999999999994</v>
      </c>
      <c r="AF17" s="6">
        <v>5</v>
      </c>
      <c r="AG17" s="1">
        <v>5</v>
      </c>
      <c r="AH17" s="1">
        <v>5</v>
      </c>
      <c r="AI17" s="1">
        <v>4.5</v>
      </c>
      <c r="AJ17" s="7">
        <v>5</v>
      </c>
      <c r="AK17" s="8">
        <f t="shared" si="5"/>
        <v>4.9000000000000004</v>
      </c>
      <c r="AL17" s="6"/>
      <c r="AM17" s="1"/>
      <c r="AN17" s="1"/>
      <c r="AO17" s="1">
        <v>3.5</v>
      </c>
      <c r="AP17" s="7"/>
      <c r="AQ17" s="8">
        <f t="shared" si="6"/>
        <v>0.7</v>
      </c>
    </row>
    <row r="18" spans="2:43" ht="17.25" thickTop="1" thickBot="1" x14ac:dyDescent="0.3">
      <c r="B18" s="16">
        <v>12</v>
      </c>
      <c r="C18" s="30">
        <v>84503342012</v>
      </c>
      <c r="D18" s="31" t="s">
        <v>15</v>
      </c>
      <c r="E18" s="28">
        <f t="shared" si="0"/>
        <v>2.5580000000000003</v>
      </c>
      <c r="F18" s="33">
        <v>13</v>
      </c>
      <c r="G18" s="63">
        <f t="shared" si="7"/>
        <v>3.5008571428571429</v>
      </c>
      <c r="H18" s="22">
        <v>3</v>
      </c>
      <c r="I18" s="16">
        <v>3.6</v>
      </c>
      <c r="J18" s="16">
        <v>3.9</v>
      </c>
      <c r="K18" s="16">
        <v>3.2</v>
      </c>
      <c r="L18" s="17">
        <v>5</v>
      </c>
      <c r="M18" s="27">
        <f t="shared" si="1"/>
        <v>3.7399999999999998</v>
      </c>
      <c r="N18" s="22">
        <v>3.5</v>
      </c>
      <c r="O18" s="16">
        <v>3.8</v>
      </c>
      <c r="P18" s="16">
        <v>3.8</v>
      </c>
      <c r="Q18" s="16">
        <v>5</v>
      </c>
      <c r="R18" s="32">
        <v>3.8</v>
      </c>
      <c r="S18" s="27">
        <f t="shared" si="2"/>
        <v>3.9800000000000004</v>
      </c>
      <c r="T18" s="22">
        <v>3.8</v>
      </c>
      <c r="U18" s="16">
        <v>2.8</v>
      </c>
      <c r="V18" s="16">
        <v>1.3</v>
      </c>
      <c r="W18" s="16">
        <v>3.8</v>
      </c>
      <c r="X18" s="17">
        <v>5</v>
      </c>
      <c r="Y18" s="27">
        <f t="shared" si="3"/>
        <v>3.34</v>
      </c>
      <c r="Z18" s="22">
        <v>4.3</v>
      </c>
      <c r="AA18" s="16">
        <v>3.5</v>
      </c>
      <c r="AB18" s="16">
        <v>4.4000000000000004</v>
      </c>
      <c r="AC18" s="16">
        <v>5</v>
      </c>
      <c r="AD18" s="17">
        <v>3.8</v>
      </c>
      <c r="AE18" s="27">
        <f t="shared" si="4"/>
        <v>4.2</v>
      </c>
      <c r="AF18" s="22">
        <v>3</v>
      </c>
      <c r="AG18" s="16">
        <v>3.6</v>
      </c>
      <c r="AH18" s="16">
        <v>5</v>
      </c>
      <c r="AI18" s="16">
        <v>3.9</v>
      </c>
      <c r="AJ18" s="17">
        <v>5</v>
      </c>
      <c r="AK18" s="27">
        <f t="shared" si="5"/>
        <v>4.0999999999999996</v>
      </c>
      <c r="AL18" s="22">
        <v>5</v>
      </c>
      <c r="AM18" s="16">
        <v>2.5</v>
      </c>
      <c r="AN18" s="16">
        <v>2.5</v>
      </c>
      <c r="AO18" s="16">
        <v>3.3</v>
      </c>
      <c r="AP18" s="17">
        <v>2.7</v>
      </c>
      <c r="AQ18" s="27">
        <f t="shared" si="6"/>
        <v>3.2</v>
      </c>
    </row>
    <row r="19" spans="2:43" s="10" customFormat="1" ht="17.25" thickTop="1" thickBot="1" x14ac:dyDescent="0.3">
      <c r="B19" s="1">
        <v>13</v>
      </c>
      <c r="C19" s="2">
        <v>84500432012</v>
      </c>
      <c r="D19" s="3" t="s">
        <v>16</v>
      </c>
      <c r="E19" s="12">
        <f t="shared" si="0"/>
        <v>1.7719999999999998</v>
      </c>
      <c r="F19" s="8">
        <v>10</v>
      </c>
      <c r="G19" s="64">
        <f t="shared" si="7"/>
        <v>2.5434285714285716</v>
      </c>
      <c r="H19" s="6">
        <v>2.2000000000000002</v>
      </c>
      <c r="I19" s="1">
        <v>4.5999999999999996</v>
      </c>
      <c r="J19" s="1">
        <v>4.9000000000000004</v>
      </c>
      <c r="K19" s="1">
        <v>3.6</v>
      </c>
      <c r="L19" s="7"/>
      <c r="M19" s="8">
        <f t="shared" si="1"/>
        <v>3.0599999999999996</v>
      </c>
      <c r="N19" s="6">
        <v>0</v>
      </c>
      <c r="O19" s="1">
        <v>3.5</v>
      </c>
      <c r="P19" s="1">
        <v>0</v>
      </c>
      <c r="Q19" s="1">
        <v>3.6</v>
      </c>
      <c r="R19" s="9"/>
      <c r="S19" s="8">
        <f t="shared" si="2"/>
        <v>1.42</v>
      </c>
      <c r="T19" s="6">
        <v>0.5</v>
      </c>
      <c r="U19" s="1">
        <v>0.1</v>
      </c>
      <c r="V19" s="1">
        <v>0.8</v>
      </c>
      <c r="W19" s="1">
        <v>3.6</v>
      </c>
      <c r="X19" s="7"/>
      <c r="Y19" s="8">
        <f t="shared" si="3"/>
        <v>1</v>
      </c>
      <c r="Z19" s="6">
        <v>3.3</v>
      </c>
      <c r="AA19" s="1">
        <v>4.3</v>
      </c>
      <c r="AB19" s="1">
        <v>0</v>
      </c>
      <c r="AC19" s="1">
        <v>3.6</v>
      </c>
      <c r="AD19" s="7"/>
      <c r="AE19" s="8">
        <f t="shared" si="4"/>
        <v>2.2399999999999998</v>
      </c>
      <c r="AF19" s="6">
        <v>4.5999999999999996</v>
      </c>
      <c r="AG19" s="1">
        <v>3.5</v>
      </c>
      <c r="AH19" s="1">
        <v>5</v>
      </c>
      <c r="AI19" s="1">
        <v>5</v>
      </c>
      <c r="AJ19" s="7">
        <v>5</v>
      </c>
      <c r="AK19" s="8">
        <f t="shared" si="5"/>
        <v>4.62</v>
      </c>
      <c r="AL19" s="6">
        <v>3</v>
      </c>
      <c r="AM19" s="1">
        <v>2.2999999999999998</v>
      </c>
      <c r="AN19" s="1">
        <v>2.5</v>
      </c>
      <c r="AO19" s="1">
        <v>3.6</v>
      </c>
      <c r="AP19" s="7">
        <v>4</v>
      </c>
      <c r="AQ19" s="8">
        <f t="shared" si="6"/>
        <v>3.0799999999999996</v>
      </c>
    </row>
    <row r="20" spans="2:43" ht="17.25" thickTop="1" thickBot="1" x14ac:dyDescent="0.3">
      <c r="B20" s="16">
        <v>14</v>
      </c>
      <c r="C20" s="30">
        <v>84500472012</v>
      </c>
      <c r="D20" s="31" t="s">
        <v>17</v>
      </c>
      <c r="E20" s="28">
        <f t="shared" si="0"/>
        <v>2.1340000000000003</v>
      </c>
      <c r="F20" s="27">
        <v>13</v>
      </c>
      <c r="G20" s="63">
        <f t="shared" si="7"/>
        <v>3.0768571428571434</v>
      </c>
      <c r="H20" s="22">
        <v>4.5</v>
      </c>
      <c r="I20" s="16">
        <v>3.9</v>
      </c>
      <c r="J20" s="16">
        <v>4.2</v>
      </c>
      <c r="K20" s="16">
        <v>3.6</v>
      </c>
      <c r="L20" s="17"/>
      <c r="M20" s="27">
        <f t="shared" si="1"/>
        <v>3.2400000000000007</v>
      </c>
      <c r="N20" s="22">
        <v>3.8</v>
      </c>
      <c r="O20" s="16">
        <v>4.3</v>
      </c>
      <c r="P20" s="16">
        <v>4.8</v>
      </c>
      <c r="Q20" s="16">
        <v>3.6</v>
      </c>
      <c r="R20" s="32"/>
      <c r="S20" s="27">
        <f t="shared" si="2"/>
        <v>3.3</v>
      </c>
      <c r="T20" s="22">
        <v>0.5</v>
      </c>
      <c r="U20" s="16">
        <v>1</v>
      </c>
      <c r="V20" s="16">
        <v>0.8</v>
      </c>
      <c r="W20" s="16">
        <v>4.2</v>
      </c>
      <c r="X20" s="17"/>
      <c r="Y20" s="27">
        <f t="shared" si="3"/>
        <v>1.3</v>
      </c>
      <c r="Z20" s="22">
        <v>4</v>
      </c>
      <c r="AA20" s="16">
        <v>4.3</v>
      </c>
      <c r="AB20" s="16">
        <v>4.2</v>
      </c>
      <c r="AC20" s="16">
        <v>3.6</v>
      </c>
      <c r="AD20" s="17"/>
      <c r="AE20" s="27">
        <f t="shared" si="4"/>
        <v>3.22</v>
      </c>
      <c r="AF20" s="22">
        <v>5</v>
      </c>
      <c r="AG20" s="16">
        <v>5</v>
      </c>
      <c r="AH20" s="16">
        <v>5</v>
      </c>
      <c r="AI20" s="16">
        <v>5</v>
      </c>
      <c r="AJ20" s="17">
        <v>5</v>
      </c>
      <c r="AK20" s="27">
        <f t="shared" si="5"/>
        <v>5</v>
      </c>
      <c r="AL20" s="22">
        <v>3</v>
      </c>
      <c r="AM20" s="16">
        <v>2.2999999999999998</v>
      </c>
      <c r="AN20" s="16">
        <v>2.5</v>
      </c>
      <c r="AO20" s="16">
        <v>3.6</v>
      </c>
      <c r="AP20" s="17">
        <v>4</v>
      </c>
      <c r="AQ20" s="27">
        <f t="shared" si="6"/>
        <v>3.0799999999999996</v>
      </c>
    </row>
    <row r="21" spans="2:43" ht="17.25" thickTop="1" thickBot="1" x14ac:dyDescent="0.3">
      <c r="B21" s="16">
        <v>15</v>
      </c>
      <c r="C21" s="30">
        <v>84500502012</v>
      </c>
      <c r="D21" s="31" t="s">
        <v>18</v>
      </c>
      <c r="E21" s="28">
        <f t="shared" si="0"/>
        <v>0</v>
      </c>
      <c r="F21" s="27"/>
      <c r="G21" s="63">
        <f t="shared" si="7"/>
        <v>0.2</v>
      </c>
      <c r="H21" s="22"/>
      <c r="I21" s="16"/>
      <c r="J21" s="16"/>
      <c r="K21" s="16"/>
      <c r="L21" s="17"/>
      <c r="M21" s="27">
        <f t="shared" si="1"/>
        <v>0</v>
      </c>
      <c r="N21" s="22"/>
      <c r="O21" s="16"/>
      <c r="P21" s="16"/>
      <c r="Q21" s="16"/>
      <c r="R21" s="32"/>
      <c r="S21" s="27">
        <f t="shared" si="2"/>
        <v>0</v>
      </c>
      <c r="T21" s="22"/>
      <c r="U21" s="16"/>
      <c r="V21" s="16"/>
      <c r="W21" s="16"/>
      <c r="X21" s="17"/>
      <c r="Y21" s="27">
        <f t="shared" si="3"/>
        <v>0</v>
      </c>
      <c r="Z21" s="22"/>
      <c r="AA21" s="16"/>
      <c r="AB21" s="16"/>
      <c r="AC21" s="16"/>
      <c r="AD21" s="17"/>
      <c r="AE21" s="27">
        <f t="shared" si="4"/>
        <v>0</v>
      </c>
      <c r="AF21" s="22"/>
      <c r="AG21" s="16"/>
      <c r="AH21" s="16"/>
      <c r="AI21" s="16"/>
      <c r="AJ21" s="17"/>
      <c r="AK21" s="27">
        <f t="shared" si="5"/>
        <v>0</v>
      </c>
      <c r="AL21" s="22"/>
      <c r="AM21" s="16"/>
      <c r="AN21" s="16"/>
      <c r="AO21" s="16"/>
      <c r="AP21" s="17"/>
      <c r="AQ21" s="27">
        <f t="shared" si="6"/>
        <v>0</v>
      </c>
    </row>
    <row r="22" spans="2:43" ht="17.25" thickTop="1" thickBot="1" x14ac:dyDescent="0.3">
      <c r="B22" s="16">
        <v>16</v>
      </c>
      <c r="C22" s="30">
        <v>84500542012</v>
      </c>
      <c r="D22" s="31" t="s">
        <v>19</v>
      </c>
      <c r="E22" s="28">
        <f t="shared" si="0"/>
        <v>2.5950000000000006</v>
      </c>
      <c r="F22" s="27">
        <v>14</v>
      </c>
      <c r="G22" s="63">
        <f t="shared" si="7"/>
        <v>3.5950000000000006</v>
      </c>
      <c r="H22" s="22">
        <v>3.7</v>
      </c>
      <c r="I22" s="16">
        <v>3.4</v>
      </c>
      <c r="J22" s="16">
        <v>3.5</v>
      </c>
      <c r="K22" s="16">
        <v>5</v>
      </c>
      <c r="L22" s="17">
        <v>4</v>
      </c>
      <c r="M22" s="27">
        <f t="shared" si="1"/>
        <v>3.9200000000000004</v>
      </c>
      <c r="N22" s="22">
        <v>3.3</v>
      </c>
      <c r="O22" s="16">
        <v>4</v>
      </c>
      <c r="P22" s="16">
        <v>3.8</v>
      </c>
      <c r="Q22" s="16">
        <v>3.2</v>
      </c>
      <c r="R22" s="32">
        <v>5</v>
      </c>
      <c r="S22" s="27">
        <f t="shared" si="2"/>
        <v>3.8600000000000003</v>
      </c>
      <c r="T22" s="22">
        <v>2.5</v>
      </c>
      <c r="U22" s="16">
        <v>2.8</v>
      </c>
      <c r="V22" s="16">
        <v>1.3</v>
      </c>
      <c r="W22" s="16">
        <v>4</v>
      </c>
      <c r="X22" s="17">
        <v>5</v>
      </c>
      <c r="Y22" s="27">
        <f t="shared" si="3"/>
        <v>3.12</v>
      </c>
      <c r="Z22" s="22">
        <v>4.3</v>
      </c>
      <c r="AA22" s="16">
        <v>3.5</v>
      </c>
      <c r="AB22" s="16">
        <v>4.4000000000000004</v>
      </c>
      <c r="AC22" s="16">
        <v>5</v>
      </c>
      <c r="AD22" s="17">
        <v>4</v>
      </c>
      <c r="AE22" s="27">
        <f t="shared" si="4"/>
        <v>4.24</v>
      </c>
      <c r="AF22" s="22">
        <v>4.5</v>
      </c>
      <c r="AG22" s="16">
        <v>5</v>
      </c>
      <c r="AH22" s="16">
        <v>5</v>
      </c>
      <c r="AI22" s="16">
        <v>5</v>
      </c>
      <c r="AJ22" s="17">
        <v>5</v>
      </c>
      <c r="AK22" s="27">
        <f t="shared" si="5"/>
        <v>4.9000000000000004</v>
      </c>
      <c r="AL22" s="22">
        <v>5</v>
      </c>
      <c r="AM22" s="16">
        <v>2.5</v>
      </c>
      <c r="AN22" s="16">
        <v>2.5</v>
      </c>
      <c r="AO22" s="16">
        <v>3.3</v>
      </c>
      <c r="AP22" s="17">
        <v>2.7</v>
      </c>
      <c r="AQ22" s="27">
        <f t="shared" si="6"/>
        <v>3.2</v>
      </c>
    </row>
    <row r="23" spans="2:43" ht="17.25" thickTop="1" thickBot="1" x14ac:dyDescent="0.3">
      <c r="B23" s="16">
        <v>17</v>
      </c>
      <c r="C23" s="30">
        <v>84500622012</v>
      </c>
      <c r="D23" s="31" t="s">
        <v>20</v>
      </c>
      <c r="E23" s="28">
        <f t="shared" si="0"/>
        <v>0</v>
      </c>
      <c r="F23" s="27"/>
      <c r="G23" s="63">
        <f t="shared" si="7"/>
        <v>0.2</v>
      </c>
      <c r="H23" s="22"/>
      <c r="I23" s="16"/>
      <c r="J23" s="16"/>
      <c r="K23" s="16"/>
      <c r="L23" s="17"/>
      <c r="M23" s="27">
        <f t="shared" si="1"/>
        <v>0</v>
      </c>
      <c r="N23" s="22"/>
      <c r="O23" s="16"/>
      <c r="P23" s="16"/>
      <c r="Q23" s="16"/>
      <c r="R23" s="32"/>
      <c r="S23" s="27">
        <f t="shared" si="2"/>
        <v>0</v>
      </c>
      <c r="T23" s="22"/>
      <c r="U23" s="16"/>
      <c r="V23" s="16"/>
      <c r="W23" s="16"/>
      <c r="X23" s="17"/>
      <c r="Y23" s="27">
        <f t="shared" si="3"/>
        <v>0</v>
      </c>
      <c r="Z23" s="22"/>
      <c r="AA23" s="16"/>
      <c r="AB23" s="16"/>
      <c r="AC23" s="16"/>
      <c r="AD23" s="17"/>
      <c r="AE23" s="27">
        <f t="shared" si="4"/>
        <v>0</v>
      </c>
      <c r="AF23" s="22"/>
      <c r="AG23" s="16"/>
      <c r="AH23" s="16"/>
      <c r="AI23" s="16"/>
      <c r="AJ23" s="17"/>
      <c r="AK23" s="27">
        <f t="shared" si="5"/>
        <v>0</v>
      </c>
      <c r="AL23" s="22"/>
      <c r="AM23" s="16"/>
      <c r="AN23" s="16"/>
      <c r="AO23" s="16"/>
      <c r="AP23" s="17"/>
      <c r="AQ23" s="27">
        <f t="shared" si="6"/>
        <v>0</v>
      </c>
    </row>
    <row r="24" spans="2:43" ht="17.25" thickTop="1" thickBot="1" x14ac:dyDescent="0.3">
      <c r="B24" s="16">
        <v>18</v>
      </c>
      <c r="C24" s="30">
        <v>84504722011</v>
      </c>
      <c r="D24" s="31" t="s">
        <v>21</v>
      </c>
      <c r="E24" s="28">
        <v>3.8</v>
      </c>
      <c r="F24" s="27">
        <v>3.8</v>
      </c>
      <c r="G24" s="63">
        <v>3.8</v>
      </c>
      <c r="H24" s="22"/>
      <c r="I24" s="16"/>
      <c r="J24" s="16"/>
      <c r="K24" s="16"/>
      <c r="L24" s="17"/>
      <c r="M24" s="27">
        <f t="shared" si="1"/>
        <v>0</v>
      </c>
      <c r="N24" s="22"/>
      <c r="O24" s="16"/>
      <c r="P24" s="16"/>
      <c r="Q24" s="16"/>
      <c r="R24" s="32"/>
      <c r="S24" s="27">
        <f t="shared" si="2"/>
        <v>0</v>
      </c>
      <c r="T24" s="22"/>
      <c r="U24" s="16">
        <v>3</v>
      </c>
      <c r="V24" s="16"/>
      <c r="W24" s="16"/>
      <c r="X24" s="17"/>
      <c r="Y24" s="27">
        <f t="shared" si="3"/>
        <v>0.6</v>
      </c>
      <c r="Z24" s="22"/>
      <c r="AA24" s="16"/>
      <c r="AB24" s="16">
        <v>4.4000000000000004</v>
      </c>
      <c r="AC24" s="16"/>
      <c r="AD24" s="17"/>
      <c r="AE24" s="27">
        <f t="shared" si="4"/>
        <v>0.88000000000000012</v>
      </c>
      <c r="AF24" s="22"/>
      <c r="AG24" s="16">
        <v>5</v>
      </c>
      <c r="AH24" s="16"/>
      <c r="AI24" s="16"/>
      <c r="AJ24" s="17"/>
      <c r="AK24" s="27">
        <f t="shared" si="5"/>
        <v>1</v>
      </c>
      <c r="AL24" s="22">
        <v>3</v>
      </c>
      <c r="AM24" s="16">
        <v>2.2999999999999998</v>
      </c>
      <c r="AN24" s="16">
        <v>2.5</v>
      </c>
      <c r="AO24" s="16"/>
      <c r="AP24" s="17">
        <v>4</v>
      </c>
      <c r="AQ24" s="27">
        <f t="shared" si="6"/>
        <v>2.3600000000000003</v>
      </c>
    </row>
    <row r="25" spans="2:43" ht="17.25" thickTop="1" thickBot="1" x14ac:dyDescent="0.3">
      <c r="B25" s="16">
        <v>19</v>
      </c>
      <c r="C25" s="30">
        <v>84500682012</v>
      </c>
      <c r="D25" s="31" t="s">
        <v>22</v>
      </c>
      <c r="E25" s="28">
        <f t="shared" si="0"/>
        <v>2.5630000000000002</v>
      </c>
      <c r="F25" s="27">
        <v>13</v>
      </c>
      <c r="G25" s="63">
        <f t="shared" si="7"/>
        <v>3.5058571428571437</v>
      </c>
      <c r="H25" s="22">
        <v>2.8</v>
      </c>
      <c r="I25" s="16">
        <v>4.4000000000000004</v>
      </c>
      <c r="J25" s="16">
        <v>4.2</v>
      </c>
      <c r="K25" s="16">
        <v>3.4</v>
      </c>
      <c r="L25" s="17">
        <v>4</v>
      </c>
      <c r="M25" s="27">
        <f t="shared" si="1"/>
        <v>3.7600000000000002</v>
      </c>
      <c r="N25" s="22">
        <v>3.8</v>
      </c>
      <c r="O25" s="16">
        <v>4.8</v>
      </c>
      <c r="P25" s="16">
        <v>5</v>
      </c>
      <c r="Q25" s="16">
        <v>4.4000000000000004</v>
      </c>
      <c r="R25" s="32">
        <v>4.2</v>
      </c>
      <c r="S25" s="27">
        <f t="shared" si="2"/>
        <v>4.4399999999999995</v>
      </c>
      <c r="T25" s="22">
        <v>1.7</v>
      </c>
      <c r="U25" s="16">
        <v>1.5</v>
      </c>
      <c r="V25" s="16">
        <v>0.5</v>
      </c>
      <c r="W25" s="16">
        <v>4</v>
      </c>
      <c r="X25" s="17">
        <v>4.4000000000000004</v>
      </c>
      <c r="Y25" s="27">
        <f t="shared" si="3"/>
        <v>2.4200000000000004</v>
      </c>
      <c r="Z25" s="22">
        <v>3.8</v>
      </c>
      <c r="AA25" s="16">
        <v>4.5</v>
      </c>
      <c r="AB25" s="16">
        <v>4.2</v>
      </c>
      <c r="AC25" s="16">
        <v>4.4000000000000004</v>
      </c>
      <c r="AD25" s="17">
        <v>4</v>
      </c>
      <c r="AE25" s="27">
        <f t="shared" si="4"/>
        <v>4.18</v>
      </c>
      <c r="AF25" s="22">
        <v>4</v>
      </c>
      <c r="AG25" s="16">
        <v>4.8</v>
      </c>
      <c r="AH25" s="16">
        <v>5</v>
      </c>
      <c r="AI25" s="16">
        <v>5.5</v>
      </c>
      <c r="AJ25" s="17">
        <v>5</v>
      </c>
      <c r="AK25" s="27">
        <f t="shared" si="5"/>
        <v>4.8600000000000003</v>
      </c>
      <c r="AL25" s="22">
        <v>2</v>
      </c>
      <c r="AM25" s="16">
        <v>2.7</v>
      </c>
      <c r="AN25" s="16">
        <v>3.7</v>
      </c>
      <c r="AO25" s="16">
        <v>4.4000000000000004</v>
      </c>
      <c r="AP25" s="17">
        <v>3.5</v>
      </c>
      <c r="AQ25" s="27">
        <f t="shared" si="6"/>
        <v>3.2600000000000002</v>
      </c>
    </row>
    <row r="26" spans="2:43" ht="17.25" thickTop="1" thickBot="1" x14ac:dyDescent="0.3">
      <c r="B26" s="16">
        <v>20</v>
      </c>
      <c r="C26" s="30">
        <v>84504812011</v>
      </c>
      <c r="D26" s="31" t="s">
        <v>23</v>
      </c>
      <c r="E26" s="28">
        <v>3.5</v>
      </c>
      <c r="F26" s="27">
        <v>3.5</v>
      </c>
      <c r="G26" s="63">
        <v>3.5</v>
      </c>
      <c r="H26" s="22"/>
      <c r="I26" s="16"/>
      <c r="J26" s="16"/>
      <c r="K26" s="16"/>
      <c r="L26" s="17"/>
      <c r="M26" s="27">
        <f t="shared" si="1"/>
        <v>0</v>
      </c>
      <c r="N26" s="22"/>
      <c r="O26" s="16"/>
      <c r="P26" s="16"/>
      <c r="Q26" s="16"/>
      <c r="R26" s="32"/>
      <c r="S26" s="27">
        <f t="shared" si="2"/>
        <v>0</v>
      </c>
      <c r="T26" s="22"/>
      <c r="U26" s="16">
        <v>3</v>
      </c>
      <c r="V26" s="16"/>
      <c r="W26" s="16"/>
      <c r="X26" s="17"/>
      <c r="Y26" s="27">
        <f t="shared" si="3"/>
        <v>0.6</v>
      </c>
      <c r="Z26" s="22"/>
      <c r="AA26" s="16"/>
      <c r="AB26" s="16">
        <v>4.4000000000000004</v>
      </c>
      <c r="AC26" s="16"/>
      <c r="AD26" s="17"/>
      <c r="AE26" s="27">
        <f t="shared" si="4"/>
        <v>0.88000000000000012</v>
      </c>
      <c r="AF26" s="22"/>
      <c r="AG26" s="16"/>
      <c r="AH26" s="16"/>
      <c r="AI26" s="16"/>
      <c r="AJ26" s="17"/>
      <c r="AK26" s="27">
        <f t="shared" si="5"/>
        <v>0</v>
      </c>
      <c r="AL26" s="22"/>
      <c r="AM26" s="16"/>
      <c r="AN26" s="16"/>
      <c r="AO26" s="16"/>
      <c r="AP26" s="17"/>
      <c r="AQ26" s="27">
        <f t="shared" si="6"/>
        <v>0</v>
      </c>
    </row>
    <row r="27" spans="2:43" ht="17.25" thickTop="1" thickBot="1" x14ac:dyDescent="0.3">
      <c r="B27" s="16">
        <v>21</v>
      </c>
      <c r="C27" s="30">
        <v>84500732012</v>
      </c>
      <c r="D27" s="31" t="s">
        <v>24</v>
      </c>
      <c r="E27" s="28">
        <f t="shared" si="0"/>
        <v>2.6270000000000002</v>
      </c>
      <c r="F27" s="27">
        <v>11</v>
      </c>
      <c r="G27" s="63">
        <f t="shared" si="7"/>
        <v>3.455571428571429</v>
      </c>
      <c r="H27" s="22">
        <v>2.4</v>
      </c>
      <c r="I27" s="16">
        <v>3.1</v>
      </c>
      <c r="J27" s="16">
        <v>2.7</v>
      </c>
      <c r="K27" s="16">
        <v>4.4000000000000004</v>
      </c>
      <c r="L27" s="17">
        <v>4</v>
      </c>
      <c r="M27" s="27">
        <v>4.3</v>
      </c>
      <c r="N27" s="22">
        <v>4.5999999999999996</v>
      </c>
      <c r="O27" s="16">
        <v>3.6</v>
      </c>
      <c r="P27" s="16">
        <v>4.8</v>
      </c>
      <c r="Q27" s="16">
        <v>4.4000000000000004</v>
      </c>
      <c r="R27" s="32">
        <v>4</v>
      </c>
      <c r="S27" s="27">
        <f t="shared" si="2"/>
        <v>4.2799999999999994</v>
      </c>
      <c r="T27" s="22">
        <v>0.5</v>
      </c>
      <c r="U27" s="16">
        <v>3</v>
      </c>
      <c r="V27" s="16">
        <v>0.8</v>
      </c>
      <c r="W27" s="16">
        <v>4.3</v>
      </c>
      <c r="X27" s="17">
        <v>4.4000000000000004</v>
      </c>
      <c r="Y27" s="27">
        <f t="shared" si="3"/>
        <v>2.6</v>
      </c>
      <c r="Z27" s="22">
        <v>3.8</v>
      </c>
      <c r="AA27" s="16">
        <v>4.5</v>
      </c>
      <c r="AB27" s="16">
        <v>4.2</v>
      </c>
      <c r="AC27" s="16">
        <v>4.4000000000000004</v>
      </c>
      <c r="AD27" s="17">
        <v>4.3</v>
      </c>
      <c r="AE27" s="27">
        <f t="shared" si="4"/>
        <v>4.24</v>
      </c>
      <c r="AF27" s="22">
        <v>4</v>
      </c>
      <c r="AG27" s="16">
        <v>3</v>
      </c>
      <c r="AH27" s="16">
        <v>5</v>
      </c>
      <c r="AI27" s="16">
        <v>4.8</v>
      </c>
      <c r="AJ27" s="17">
        <v>5</v>
      </c>
      <c r="AK27" s="27">
        <f t="shared" si="5"/>
        <v>4.3600000000000003</v>
      </c>
      <c r="AL27" s="22">
        <v>2</v>
      </c>
      <c r="AM27" s="16">
        <v>2.7</v>
      </c>
      <c r="AN27" s="16">
        <v>3.7</v>
      </c>
      <c r="AO27" s="16">
        <v>4.4000000000000004</v>
      </c>
      <c r="AP27" s="17">
        <v>3.5</v>
      </c>
      <c r="AQ27" s="27">
        <f t="shared" si="6"/>
        <v>3.2600000000000002</v>
      </c>
    </row>
    <row r="28" spans="2:43" s="10" customFormat="1" ht="17.25" thickTop="1" thickBot="1" x14ac:dyDescent="0.3">
      <c r="B28" s="1">
        <v>22</v>
      </c>
      <c r="C28" s="2">
        <v>84500752012</v>
      </c>
      <c r="D28" s="3" t="s">
        <v>25</v>
      </c>
      <c r="E28" s="12">
        <f t="shared" si="0"/>
        <v>1.696</v>
      </c>
      <c r="F28" s="8">
        <v>18</v>
      </c>
      <c r="G28" s="64">
        <f t="shared" si="7"/>
        <v>2.9245714285714288</v>
      </c>
      <c r="H28" s="6">
        <v>4.2</v>
      </c>
      <c r="I28" s="1">
        <v>4</v>
      </c>
      <c r="J28" s="1">
        <v>0</v>
      </c>
      <c r="K28" s="1">
        <v>3.5</v>
      </c>
      <c r="L28" s="7">
        <v>3.5</v>
      </c>
      <c r="M28" s="8">
        <f t="shared" si="1"/>
        <v>3.04</v>
      </c>
      <c r="N28" s="6">
        <v>0</v>
      </c>
      <c r="O28" s="1">
        <v>3.2</v>
      </c>
      <c r="P28" s="1">
        <v>2.5</v>
      </c>
      <c r="Q28" s="1">
        <v>3.5</v>
      </c>
      <c r="R28" s="9">
        <v>3.6</v>
      </c>
      <c r="S28" s="8">
        <f t="shared" si="2"/>
        <v>2.5599999999999996</v>
      </c>
      <c r="T28" s="6">
        <v>0.5</v>
      </c>
      <c r="U28" s="1">
        <v>3.5</v>
      </c>
      <c r="V28" s="1">
        <v>2</v>
      </c>
      <c r="W28" s="1">
        <v>4</v>
      </c>
      <c r="X28" s="7">
        <v>4.0999999999999996</v>
      </c>
      <c r="Y28" s="8">
        <f t="shared" si="3"/>
        <v>2.82</v>
      </c>
      <c r="Z28" s="6">
        <v>2.5</v>
      </c>
      <c r="AA28" s="1">
        <v>3.8</v>
      </c>
      <c r="AB28" s="1">
        <v>4.3</v>
      </c>
      <c r="AC28" s="1">
        <v>3.5</v>
      </c>
      <c r="AD28" s="7">
        <v>3.5</v>
      </c>
      <c r="AE28" s="8">
        <f t="shared" si="4"/>
        <v>3.5200000000000005</v>
      </c>
      <c r="AF28" s="6">
        <v>2.5</v>
      </c>
      <c r="AG28" s="1">
        <v>5</v>
      </c>
      <c r="AH28" s="1">
        <v>3.5</v>
      </c>
      <c r="AI28" s="1">
        <v>5</v>
      </c>
      <c r="AJ28" s="7">
        <v>5</v>
      </c>
      <c r="AK28" s="8">
        <f t="shared" si="5"/>
        <v>4.2</v>
      </c>
      <c r="AL28" s="6"/>
      <c r="AM28" s="1"/>
      <c r="AN28" s="1"/>
      <c r="AO28" s="1">
        <v>3.5</v>
      </c>
      <c r="AP28" s="7"/>
      <c r="AQ28" s="8">
        <f t="shared" si="6"/>
        <v>0.7</v>
      </c>
    </row>
    <row r="29" spans="2:43" ht="17.25" thickTop="1" thickBot="1" x14ac:dyDescent="0.3">
      <c r="B29" s="16">
        <v>23</v>
      </c>
      <c r="C29" s="30">
        <v>84500792012</v>
      </c>
      <c r="D29" s="31" t="s">
        <v>26</v>
      </c>
      <c r="E29" s="28">
        <f t="shared" si="0"/>
        <v>2.4660000000000002</v>
      </c>
      <c r="F29" s="27">
        <v>16</v>
      </c>
      <c r="G29" s="63">
        <f t="shared" si="7"/>
        <v>3.580285714285715</v>
      </c>
      <c r="H29" s="22">
        <v>2.5</v>
      </c>
      <c r="I29" s="16">
        <v>3.3</v>
      </c>
      <c r="J29" s="16">
        <v>2.5</v>
      </c>
      <c r="K29" s="16">
        <v>4</v>
      </c>
      <c r="L29" s="17">
        <v>2.5</v>
      </c>
      <c r="M29" s="27">
        <f>(H29+I29+J29+K29+L29)/5</f>
        <v>2.96</v>
      </c>
      <c r="N29" s="22">
        <v>3.3</v>
      </c>
      <c r="O29" s="16">
        <v>3.7</v>
      </c>
      <c r="P29" s="16">
        <v>4.5</v>
      </c>
      <c r="Q29" s="16">
        <v>4</v>
      </c>
      <c r="R29" s="32">
        <v>4.3</v>
      </c>
      <c r="S29" s="27">
        <f t="shared" si="2"/>
        <v>3.96</v>
      </c>
      <c r="T29" s="22">
        <v>0.5</v>
      </c>
      <c r="U29" s="16">
        <v>0.5</v>
      </c>
      <c r="V29" s="16">
        <v>1</v>
      </c>
      <c r="W29" s="16">
        <v>4.3</v>
      </c>
      <c r="X29" s="17">
        <v>4</v>
      </c>
      <c r="Y29" s="27">
        <f t="shared" si="3"/>
        <v>2.06</v>
      </c>
      <c r="Z29" s="22">
        <v>4</v>
      </c>
      <c r="AA29" s="16">
        <v>4.5999999999999996</v>
      </c>
      <c r="AB29" s="16">
        <v>4.3</v>
      </c>
      <c r="AC29" s="16">
        <v>4</v>
      </c>
      <c r="AD29" s="17">
        <v>4.3</v>
      </c>
      <c r="AE29" s="27">
        <f t="shared" si="4"/>
        <v>4.24</v>
      </c>
      <c r="AF29" s="22">
        <v>4.5</v>
      </c>
      <c r="AG29" s="16">
        <v>4.5</v>
      </c>
      <c r="AH29" s="16">
        <v>5</v>
      </c>
      <c r="AI29" s="16">
        <v>5</v>
      </c>
      <c r="AJ29" s="17">
        <v>5</v>
      </c>
      <c r="AK29" s="27">
        <f t="shared" si="5"/>
        <v>4.8</v>
      </c>
      <c r="AL29" s="22">
        <v>3.3</v>
      </c>
      <c r="AM29" s="16">
        <v>3.7</v>
      </c>
      <c r="AN29" s="16">
        <v>4</v>
      </c>
      <c r="AO29" s="16">
        <v>3.6</v>
      </c>
      <c r="AP29" s="17">
        <v>4.3</v>
      </c>
      <c r="AQ29" s="27">
        <f t="shared" si="6"/>
        <v>3.7800000000000002</v>
      </c>
    </row>
    <row r="30" spans="2:43" ht="17.25" thickTop="1" thickBot="1" x14ac:dyDescent="0.3">
      <c r="B30" s="16">
        <v>24</v>
      </c>
      <c r="C30" s="30">
        <v>84500802012</v>
      </c>
      <c r="D30" s="31" t="s">
        <v>27</v>
      </c>
      <c r="E30" s="28">
        <f t="shared" si="0"/>
        <v>2.7889999999999997</v>
      </c>
      <c r="F30" s="27">
        <v>11</v>
      </c>
      <c r="G30" s="63">
        <f t="shared" si="7"/>
        <v>3.6175714285714289</v>
      </c>
      <c r="H30" s="22">
        <v>4.5</v>
      </c>
      <c r="I30" s="16">
        <v>3</v>
      </c>
      <c r="J30" s="16">
        <v>4.7</v>
      </c>
      <c r="K30" s="16">
        <v>4.8</v>
      </c>
      <c r="L30" s="17">
        <v>4.5</v>
      </c>
      <c r="M30" s="27">
        <f>(H30+I30+J30+K30+L30)/5</f>
        <v>4.3</v>
      </c>
      <c r="N30" s="22">
        <v>3</v>
      </c>
      <c r="O30" s="16">
        <v>3.7</v>
      </c>
      <c r="P30" s="16">
        <v>5</v>
      </c>
      <c r="Q30" s="16">
        <v>4.8</v>
      </c>
      <c r="R30" s="32">
        <v>4.5</v>
      </c>
      <c r="S30" s="27">
        <f t="shared" si="2"/>
        <v>4.2</v>
      </c>
      <c r="T30" s="22">
        <v>0.5</v>
      </c>
      <c r="U30" s="16">
        <v>3</v>
      </c>
      <c r="V30" s="16">
        <v>0.8</v>
      </c>
      <c r="W30" s="16">
        <v>4.8</v>
      </c>
      <c r="X30" s="17">
        <v>4.5</v>
      </c>
      <c r="Y30" s="27">
        <f t="shared" si="3"/>
        <v>2.7199999999999998</v>
      </c>
      <c r="Z30" s="22">
        <v>4.4000000000000004</v>
      </c>
      <c r="AA30" s="16">
        <v>4.5999999999999996</v>
      </c>
      <c r="AB30" s="16">
        <v>3.9</v>
      </c>
      <c r="AC30" s="16">
        <v>4.8</v>
      </c>
      <c r="AD30" s="17">
        <v>4.5</v>
      </c>
      <c r="AE30" s="27">
        <f t="shared" si="4"/>
        <v>4.4399999999999995</v>
      </c>
      <c r="AF30" s="22">
        <v>4.5</v>
      </c>
      <c r="AG30" s="16">
        <v>2.5</v>
      </c>
      <c r="AH30" s="16">
        <v>5</v>
      </c>
      <c r="AI30" s="16">
        <v>4.8</v>
      </c>
      <c r="AJ30" s="17">
        <v>4.8</v>
      </c>
      <c r="AK30" s="27">
        <f t="shared" si="5"/>
        <v>4.32</v>
      </c>
      <c r="AL30" s="22">
        <v>3.2</v>
      </c>
      <c r="AM30" s="16">
        <v>3.5</v>
      </c>
      <c r="AN30" s="16">
        <v>4</v>
      </c>
      <c r="AO30" s="16">
        <v>4.8</v>
      </c>
      <c r="AP30" s="17">
        <v>4.3</v>
      </c>
      <c r="AQ30" s="27">
        <f t="shared" si="6"/>
        <v>3.96</v>
      </c>
    </row>
    <row r="31" spans="2:43" ht="17.25" thickTop="1" thickBot="1" x14ac:dyDescent="0.3">
      <c r="B31" s="16">
        <v>25</v>
      </c>
      <c r="C31" s="30">
        <v>84500832012</v>
      </c>
      <c r="D31" s="31" t="s">
        <v>28</v>
      </c>
      <c r="E31" s="28">
        <f t="shared" si="0"/>
        <v>2.5670000000000002</v>
      </c>
      <c r="F31" s="34">
        <v>12</v>
      </c>
      <c r="G31" s="63">
        <f t="shared" si="7"/>
        <v>3.4527142857142858</v>
      </c>
      <c r="H31" s="22">
        <v>0</v>
      </c>
      <c r="I31" s="16">
        <v>3.8</v>
      </c>
      <c r="J31" s="16">
        <v>3.5</v>
      </c>
      <c r="K31" s="16">
        <v>4.8</v>
      </c>
      <c r="L31" s="17">
        <v>4</v>
      </c>
      <c r="M31" s="27">
        <f t="shared" si="1"/>
        <v>3.22</v>
      </c>
      <c r="N31" s="22">
        <v>4</v>
      </c>
      <c r="O31" s="16">
        <v>4</v>
      </c>
      <c r="P31" s="16">
        <v>3.5</v>
      </c>
      <c r="Q31" s="16">
        <v>4.8</v>
      </c>
      <c r="R31" s="32">
        <v>4</v>
      </c>
      <c r="S31" s="27">
        <f t="shared" si="2"/>
        <v>4.0600000000000005</v>
      </c>
      <c r="T31" s="22">
        <v>1</v>
      </c>
      <c r="U31" s="16">
        <v>2</v>
      </c>
      <c r="V31" s="16">
        <v>0.8</v>
      </c>
      <c r="W31" s="16">
        <v>4.8</v>
      </c>
      <c r="X31" s="17">
        <v>4</v>
      </c>
      <c r="Y31" s="27">
        <f t="shared" si="3"/>
        <v>2.52</v>
      </c>
      <c r="Z31" s="22">
        <v>4.4000000000000004</v>
      </c>
      <c r="AA31" s="16">
        <v>4.5999999999999996</v>
      </c>
      <c r="AB31" s="16">
        <v>3.9</v>
      </c>
      <c r="AC31" s="16">
        <v>4.8</v>
      </c>
      <c r="AD31" s="17">
        <v>4</v>
      </c>
      <c r="AE31" s="27">
        <f t="shared" si="4"/>
        <v>4.34</v>
      </c>
      <c r="AF31" s="22">
        <v>4</v>
      </c>
      <c r="AG31" s="16">
        <v>4.5</v>
      </c>
      <c r="AH31" s="16">
        <v>5</v>
      </c>
      <c r="AI31" s="16">
        <v>3.5</v>
      </c>
      <c r="AJ31" s="17">
        <v>3</v>
      </c>
      <c r="AK31" s="27">
        <f t="shared" si="5"/>
        <v>4</v>
      </c>
      <c r="AL31" s="22">
        <v>3.2</v>
      </c>
      <c r="AM31" s="16">
        <v>3.5</v>
      </c>
      <c r="AN31" s="16">
        <v>4</v>
      </c>
      <c r="AO31" s="16">
        <v>4.8</v>
      </c>
      <c r="AP31" s="17">
        <v>4.3</v>
      </c>
      <c r="AQ31" s="27">
        <f t="shared" si="6"/>
        <v>3.96</v>
      </c>
    </row>
    <row r="32" spans="2:43" ht="17.25" thickTop="1" thickBot="1" x14ac:dyDescent="0.3">
      <c r="B32" s="16">
        <v>26</v>
      </c>
      <c r="C32" s="30">
        <v>84500842012</v>
      </c>
      <c r="D32" s="31" t="s">
        <v>29</v>
      </c>
      <c r="E32" s="28">
        <f t="shared" si="0"/>
        <v>2.351</v>
      </c>
      <c r="F32" s="35">
        <v>14</v>
      </c>
      <c r="G32" s="63">
        <f t="shared" si="7"/>
        <v>3.351</v>
      </c>
      <c r="H32" s="22">
        <v>2.5</v>
      </c>
      <c r="I32" s="16">
        <v>4.2</v>
      </c>
      <c r="J32" s="16">
        <v>3.2</v>
      </c>
      <c r="K32" s="16">
        <v>3.4</v>
      </c>
      <c r="L32" s="17">
        <v>3.9</v>
      </c>
      <c r="M32" s="27">
        <f t="shared" si="1"/>
        <v>3.44</v>
      </c>
      <c r="N32" s="22">
        <v>2.5</v>
      </c>
      <c r="O32" s="16">
        <v>3.3</v>
      </c>
      <c r="P32" s="16">
        <v>0</v>
      </c>
      <c r="Q32" s="16">
        <v>3.4</v>
      </c>
      <c r="R32" s="32">
        <v>4</v>
      </c>
      <c r="S32" s="27">
        <f t="shared" si="2"/>
        <v>2.6399999999999997</v>
      </c>
      <c r="T32" s="22">
        <v>2.2000000000000002</v>
      </c>
      <c r="U32" s="16">
        <v>1</v>
      </c>
      <c r="V32" s="16">
        <v>3.5</v>
      </c>
      <c r="W32" s="16">
        <v>3.9</v>
      </c>
      <c r="X32" s="17">
        <v>3.4</v>
      </c>
      <c r="Y32" s="27">
        <f t="shared" si="3"/>
        <v>2.8</v>
      </c>
      <c r="Z32" s="22">
        <v>4</v>
      </c>
      <c r="AA32" s="16">
        <v>4.3</v>
      </c>
      <c r="AB32" s="16">
        <v>4.5999999999999996</v>
      </c>
      <c r="AC32" s="16">
        <v>4.4000000000000004</v>
      </c>
      <c r="AD32" s="17">
        <v>3.9</v>
      </c>
      <c r="AE32" s="27">
        <f t="shared" si="4"/>
        <v>4.24</v>
      </c>
      <c r="AF32" s="22">
        <v>2.5</v>
      </c>
      <c r="AG32" s="16">
        <v>5</v>
      </c>
      <c r="AH32" s="16">
        <v>5</v>
      </c>
      <c r="AI32" s="16">
        <v>5</v>
      </c>
      <c r="AJ32" s="17"/>
      <c r="AK32" s="27">
        <f t="shared" si="5"/>
        <v>3.5</v>
      </c>
      <c r="AL32" s="22">
        <v>3.2</v>
      </c>
      <c r="AM32" s="16">
        <v>3</v>
      </c>
      <c r="AN32" s="16">
        <v>3.7</v>
      </c>
      <c r="AO32" s="16">
        <v>3.4</v>
      </c>
      <c r="AP32" s="17">
        <v>4</v>
      </c>
      <c r="AQ32" s="27">
        <f t="shared" si="6"/>
        <v>3.46</v>
      </c>
    </row>
    <row r="33" spans="2:43" ht="17.25" thickTop="1" thickBot="1" x14ac:dyDescent="0.3">
      <c r="B33" s="16">
        <v>27</v>
      </c>
      <c r="C33" s="30">
        <v>84500862012</v>
      </c>
      <c r="D33" s="31" t="s">
        <v>30</v>
      </c>
      <c r="E33" s="28">
        <f t="shared" si="0"/>
        <v>2.6479999999999997</v>
      </c>
      <c r="F33" s="36">
        <v>12</v>
      </c>
      <c r="G33" s="63">
        <f t="shared" si="7"/>
        <v>3.5337142857142854</v>
      </c>
      <c r="H33" s="22">
        <v>0</v>
      </c>
      <c r="I33" s="16">
        <v>4.5999999999999996</v>
      </c>
      <c r="J33" s="16">
        <v>4</v>
      </c>
      <c r="K33" s="16">
        <v>4.8</v>
      </c>
      <c r="L33" s="17">
        <v>4</v>
      </c>
      <c r="M33" s="27">
        <f t="shared" si="1"/>
        <v>3.4799999999999995</v>
      </c>
      <c r="N33" s="22">
        <v>3</v>
      </c>
      <c r="O33" s="16">
        <v>4</v>
      </c>
      <c r="P33" s="16">
        <v>4.5</v>
      </c>
      <c r="Q33" s="16">
        <v>4.8</v>
      </c>
      <c r="R33" s="32">
        <v>4.4000000000000004</v>
      </c>
      <c r="S33" s="27">
        <f t="shared" si="2"/>
        <v>4.1400000000000006</v>
      </c>
      <c r="T33" s="22">
        <v>0.5</v>
      </c>
      <c r="U33" s="16">
        <v>2</v>
      </c>
      <c r="V33" s="16">
        <v>0.8</v>
      </c>
      <c r="W33" s="16">
        <v>4.8</v>
      </c>
      <c r="X33" s="17">
        <v>4</v>
      </c>
      <c r="Y33" s="27">
        <f t="shared" si="3"/>
        <v>2.42</v>
      </c>
      <c r="Z33" s="22">
        <v>4.4000000000000004</v>
      </c>
      <c r="AA33" s="16">
        <v>4.5999999999999996</v>
      </c>
      <c r="AB33" s="16">
        <v>3.9</v>
      </c>
      <c r="AC33" s="16">
        <v>4.8</v>
      </c>
      <c r="AD33" s="17">
        <v>4</v>
      </c>
      <c r="AE33" s="27">
        <f t="shared" si="4"/>
        <v>4.34</v>
      </c>
      <c r="AF33" s="22">
        <v>5</v>
      </c>
      <c r="AG33" s="16">
        <v>5</v>
      </c>
      <c r="AH33" s="16">
        <v>4.4000000000000004</v>
      </c>
      <c r="AI33" s="16">
        <v>5</v>
      </c>
      <c r="AJ33" s="17">
        <v>5</v>
      </c>
      <c r="AK33" s="27">
        <f t="shared" si="5"/>
        <v>4.88</v>
      </c>
      <c r="AL33" s="22">
        <v>3.2</v>
      </c>
      <c r="AM33" s="16">
        <v>3.5</v>
      </c>
      <c r="AN33" s="16">
        <v>4</v>
      </c>
      <c r="AO33" s="16">
        <v>4.8</v>
      </c>
      <c r="AP33" s="17">
        <v>4.3</v>
      </c>
      <c r="AQ33" s="27">
        <f t="shared" si="6"/>
        <v>3.96</v>
      </c>
    </row>
    <row r="34" spans="2:43" ht="17.25" thickTop="1" thickBot="1" x14ac:dyDescent="0.3">
      <c r="B34" s="16">
        <v>28</v>
      </c>
      <c r="C34" s="30">
        <v>84504892011</v>
      </c>
      <c r="D34" s="31" t="s">
        <v>31</v>
      </c>
      <c r="E34" s="28">
        <f t="shared" si="0"/>
        <v>2.4500000000000002</v>
      </c>
      <c r="F34" s="35">
        <v>14</v>
      </c>
      <c r="G34" s="63">
        <f t="shared" si="7"/>
        <v>3.45</v>
      </c>
      <c r="H34" s="22">
        <v>3.5</v>
      </c>
      <c r="I34" s="22">
        <v>3.5</v>
      </c>
      <c r="J34" s="22">
        <v>3.5</v>
      </c>
      <c r="K34" s="22">
        <v>3.5</v>
      </c>
      <c r="L34" s="22">
        <v>3.5</v>
      </c>
      <c r="M34" s="27">
        <f t="shared" si="1"/>
        <v>3.5</v>
      </c>
      <c r="N34" s="22">
        <v>3.5</v>
      </c>
      <c r="O34" s="22">
        <v>3.5</v>
      </c>
      <c r="P34" s="22">
        <v>3.5</v>
      </c>
      <c r="Q34" s="22">
        <v>3.5</v>
      </c>
      <c r="R34" s="22">
        <v>3.5</v>
      </c>
      <c r="S34" s="27">
        <f t="shared" si="2"/>
        <v>3.5</v>
      </c>
      <c r="T34" s="22">
        <v>3.5</v>
      </c>
      <c r="U34" s="22">
        <v>3.5</v>
      </c>
      <c r="V34" s="22">
        <v>3.5</v>
      </c>
      <c r="W34" s="22">
        <v>3.5</v>
      </c>
      <c r="X34" s="22">
        <v>3.5</v>
      </c>
      <c r="Y34" s="27">
        <f t="shared" si="3"/>
        <v>3.5</v>
      </c>
      <c r="Z34" s="22">
        <v>3.5</v>
      </c>
      <c r="AA34" s="22">
        <v>3.5</v>
      </c>
      <c r="AB34" s="22">
        <v>3.5</v>
      </c>
      <c r="AC34" s="22">
        <v>3.5</v>
      </c>
      <c r="AD34" s="22">
        <v>3.5</v>
      </c>
      <c r="AE34" s="27">
        <f t="shared" si="4"/>
        <v>3.5</v>
      </c>
      <c r="AF34" s="22">
        <v>3.5</v>
      </c>
      <c r="AG34" s="22">
        <v>3.5</v>
      </c>
      <c r="AH34" s="22">
        <v>3.5</v>
      </c>
      <c r="AI34" s="22">
        <v>3.5</v>
      </c>
      <c r="AJ34" s="22">
        <v>3.5</v>
      </c>
      <c r="AK34" s="27">
        <f t="shared" si="5"/>
        <v>3.5</v>
      </c>
      <c r="AL34" s="22">
        <v>3.5</v>
      </c>
      <c r="AM34" s="22">
        <v>3.5</v>
      </c>
      <c r="AN34" s="22">
        <v>3.5</v>
      </c>
      <c r="AO34" s="22">
        <v>3.5</v>
      </c>
      <c r="AP34" s="22">
        <v>3.5</v>
      </c>
      <c r="AQ34" s="27">
        <f t="shared" si="6"/>
        <v>3.5</v>
      </c>
    </row>
    <row r="35" spans="2:43" ht="17.25" thickTop="1" thickBot="1" x14ac:dyDescent="0.3">
      <c r="B35" s="16">
        <v>29</v>
      </c>
      <c r="C35" s="30">
        <v>84500922012</v>
      </c>
      <c r="D35" s="31" t="s">
        <v>32</v>
      </c>
      <c r="E35" s="28">
        <f t="shared" si="0"/>
        <v>2.5730000000000004</v>
      </c>
      <c r="F35" s="36">
        <v>11</v>
      </c>
      <c r="G35" s="63">
        <f t="shared" si="7"/>
        <v>3.4015714285714291</v>
      </c>
      <c r="H35" s="22">
        <v>4</v>
      </c>
      <c r="I35" s="16">
        <v>4.2</v>
      </c>
      <c r="J35" s="16">
        <v>4.3</v>
      </c>
      <c r="K35" s="16">
        <v>4.5999999999999996</v>
      </c>
      <c r="L35" s="17"/>
      <c r="M35" s="27">
        <f t="shared" si="1"/>
        <v>3.4200000000000004</v>
      </c>
      <c r="N35" s="22">
        <v>4.0999999999999996</v>
      </c>
      <c r="O35" s="16">
        <v>3.9</v>
      </c>
      <c r="P35" s="16">
        <v>4.4000000000000004</v>
      </c>
      <c r="Q35" s="16">
        <v>4.5999999999999996</v>
      </c>
      <c r="R35" s="32">
        <v>3.8</v>
      </c>
      <c r="S35" s="27">
        <f t="shared" si="2"/>
        <v>4.16</v>
      </c>
      <c r="T35" s="22">
        <v>1.5</v>
      </c>
      <c r="U35" s="16">
        <v>2</v>
      </c>
      <c r="V35" s="16">
        <v>1.5</v>
      </c>
      <c r="W35" s="16">
        <v>4.5</v>
      </c>
      <c r="X35" s="17">
        <v>4.5999999999999996</v>
      </c>
      <c r="Y35" s="27">
        <f t="shared" si="3"/>
        <v>2.82</v>
      </c>
      <c r="Z35" s="22">
        <v>3.1</v>
      </c>
      <c r="AA35" s="16">
        <v>4.4000000000000004</v>
      </c>
      <c r="AB35" s="16">
        <v>1.5</v>
      </c>
      <c r="AC35" s="16">
        <v>4.4000000000000004</v>
      </c>
      <c r="AD35" s="17">
        <v>4.5999999999999996</v>
      </c>
      <c r="AE35" s="27">
        <f t="shared" si="4"/>
        <v>3.6</v>
      </c>
      <c r="AF35" s="22">
        <v>4.5999999999999996</v>
      </c>
      <c r="AG35" s="16">
        <v>3</v>
      </c>
      <c r="AH35" s="16">
        <v>5</v>
      </c>
      <c r="AI35" s="16">
        <v>5</v>
      </c>
      <c r="AJ35" s="17">
        <v>5</v>
      </c>
      <c r="AK35" s="27">
        <f t="shared" si="5"/>
        <v>4.5200000000000005</v>
      </c>
      <c r="AL35" s="22">
        <v>3.8</v>
      </c>
      <c r="AM35" s="16">
        <v>3.7</v>
      </c>
      <c r="AN35" s="16">
        <v>3.5</v>
      </c>
      <c r="AO35" s="16">
        <v>4.5999999999999996</v>
      </c>
      <c r="AP35" s="17">
        <v>3.8</v>
      </c>
      <c r="AQ35" s="27">
        <f t="shared" si="6"/>
        <v>3.88</v>
      </c>
    </row>
    <row r="36" spans="2:43" ht="17.25" thickTop="1" thickBot="1" x14ac:dyDescent="0.3">
      <c r="B36" s="16">
        <v>30</v>
      </c>
      <c r="C36" s="30">
        <v>84500962012</v>
      </c>
      <c r="D36" s="31" t="s">
        <v>33</v>
      </c>
      <c r="E36" s="28">
        <f t="shared" si="0"/>
        <v>2.681</v>
      </c>
      <c r="F36" s="35">
        <v>8</v>
      </c>
      <c r="G36" s="63">
        <f t="shared" si="7"/>
        <v>3.3381428571428575</v>
      </c>
      <c r="H36" s="22">
        <v>3.6</v>
      </c>
      <c r="I36" s="16">
        <v>4.0999999999999996</v>
      </c>
      <c r="J36" s="16">
        <v>3.2</v>
      </c>
      <c r="K36" s="16">
        <v>5</v>
      </c>
      <c r="L36" s="17">
        <v>4.4000000000000004</v>
      </c>
      <c r="M36" s="27">
        <f t="shared" si="1"/>
        <v>4.0599999999999996</v>
      </c>
      <c r="N36" s="22">
        <v>4.5</v>
      </c>
      <c r="O36" s="16">
        <v>4.2</v>
      </c>
      <c r="P36" s="16">
        <v>3.8</v>
      </c>
      <c r="Q36" s="16">
        <v>5</v>
      </c>
      <c r="R36" s="32">
        <v>4.3</v>
      </c>
      <c r="S36" s="27">
        <f t="shared" si="2"/>
        <v>4.3600000000000003</v>
      </c>
      <c r="T36" s="22">
        <v>2.6</v>
      </c>
      <c r="U36" s="16">
        <v>2.8</v>
      </c>
      <c r="V36" s="16">
        <v>1.3</v>
      </c>
      <c r="W36" s="16">
        <v>4</v>
      </c>
      <c r="X36" s="17">
        <v>5</v>
      </c>
      <c r="Y36" s="27">
        <f t="shared" si="3"/>
        <v>3.1399999999999997</v>
      </c>
      <c r="Z36" s="22">
        <v>4.3</v>
      </c>
      <c r="AA36" s="16">
        <v>3.5</v>
      </c>
      <c r="AB36" s="16">
        <v>4.4000000000000004</v>
      </c>
      <c r="AC36" s="16">
        <v>5</v>
      </c>
      <c r="AD36" s="17">
        <v>4.4000000000000004</v>
      </c>
      <c r="AE36" s="27">
        <f t="shared" si="4"/>
        <v>4.32</v>
      </c>
      <c r="AF36" s="22">
        <v>5</v>
      </c>
      <c r="AG36" s="16">
        <v>5</v>
      </c>
      <c r="AH36" s="16">
        <v>5</v>
      </c>
      <c r="AI36" s="16">
        <v>5</v>
      </c>
      <c r="AJ36" s="17">
        <v>5</v>
      </c>
      <c r="AK36" s="27">
        <f t="shared" si="5"/>
        <v>5</v>
      </c>
      <c r="AL36" s="22">
        <v>5</v>
      </c>
      <c r="AM36" s="16">
        <v>2.5</v>
      </c>
      <c r="AN36" s="16">
        <v>2.5</v>
      </c>
      <c r="AO36" s="16">
        <v>3.3</v>
      </c>
      <c r="AP36" s="17">
        <v>2.7</v>
      </c>
      <c r="AQ36" s="27">
        <f t="shared" si="6"/>
        <v>3.2</v>
      </c>
    </row>
    <row r="37" spans="2:43" ht="17.25" thickTop="1" thickBot="1" x14ac:dyDescent="0.3">
      <c r="B37" s="16">
        <v>31</v>
      </c>
      <c r="C37" s="30">
        <v>84553332010</v>
      </c>
      <c r="D37" s="31" t="s">
        <v>34</v>
      </c>
      <c r="E37" s="28">
        <f t="shared" si="0"/>
        <v>0</v>
      </c>
      <c r="F37" s="36"/>
      <c r="G37" s="63">
        <f t="shared" si="7"/>
        <v>0.2</v>
      </c>
      <c r="H37" s="22"/>
      <c r="I37" s="16"/>
      <c r="J37" s="16"/>
      <c r="K37" s="16"/>
      <c r="L37" s="17"/>
      <c r="M37" s="27">
        <f t="shared" si="1"/>
        <v>0</v>
      </c>
      <c r="N37" s="22"/>
      <c r="O37" s="16"/>
      <c r="P37" s="16"/>
      <c r="Q37" s="16"/>
      <c r="R37" s="32"/>
      <c r="S37" s="27">
        <f t="shared" si="2"/>
        <v>0</v>
      </c>
      <c r="T37" s="22"/>
      <c r="U37" s="16"/>
      <c r="V37" s="16"/>
      <c r="W37" s="16"/>
      <c r="X37" s="17"/>
      <c r="Y37" s="27">
        <f t="shared" si="3"/>
        <v>0</v>
      </c>
      <c r="Z37" s="22"/>
      <c r="AA37" s="16"/>
      <c r="AB37" s="16"/>
      <c r="AC37" s="16"/>
      <c r="AD37" s="17"/>
      <c r="AE37" s="27">
        <f t="shared" si="4"/>
        <v>0</v>
      </c>
      <c r="AF37" s="22"/>
      <c r="AG37" s="16"/>
      <c r="AH37" s="16"/>
      <c r="AI37" s="16"/>
      <c r="AJ37" s="17"/>
      <c r="AK37" s="27">
        <f t="shared" si="5"/>
        <v>0</v>
      </c>
      <c r="AL37" s="22"/>
      <c r="AM37" s="16"/>
      <c r="AN37" s="16"/>
      <c r="AO37" s="16"/>
      <c r="AP37" s="17"/>
      <c r="AQ37" s="27">
        <f t="shared" si="6"/>
        <v>0</v>
      </c>
    </row>
    <row r="38" spans="2:43" ht="17.25" thickTop="1" thickBot="1" x14ac:dyDescent="0.3">
      <c r="B38" s="16">
        <v>32</v>
      </c>
      <c r="C38" s="30">
        <v>84500992012</v>
      </c>
      <c r="D38" s="31" t="s">
        <v>35</v>
      </c>
      <c r="E38" s="28">
        <f t="shared" si="0"/>
        <v>2.7949999999999999</v>
      </c>
      <c r="F38" s="35">
        <v>16</v>
      </c>
      <c r="G38" s="63">
        <f t="shared" si="7"/>
        <v>3.9092857142857143</v>
      </c>
      <c r="H38" s="22">
        <v>4.5</v>
      </c>
      <c r="I38" s="16">
        <v>4</v>
      </c>
      <c r="J38" s="16">
        <v>4.2</v>
      </c>
      <c r="K38" s="16">
        <v>4.7</v>
      </c>
      <c r="L38" s="17">
        <v>4.5999999999999996</v>
      </c>
      <c r="M38" s="27">
        <f t="shared" si="1"/>
        <v>4.4000000000000004</v>
      </c>
      <c r="N38" s="22">
        <v>4.5999999999999996</v>
      </c>
      <c r="O38" s="16">
        <v>4.7</v>
      </c>
      <c r="P38" s="16">
        <v>5</v>
      </c>
      <c r="Q38" s="16">
        <v>4.5999999999999996</v>
      </c>
      <c r="R38" s="32">
        <v>4.5999999999999996</v>
      </c>
      <c r="S38" s="27">
        <f t="shared" si="2"/>
        <v>4.7</v>
      </c>
      <c r="T38" s="22">
        <v>0.8</v>
      </c>
      <c r="U38" s="16">
        <v>3</v>
      </c>
      <c r="V38" s="16">
        <v>1.5</v>
      </c>
      <c r="W38" s="16">
        <v>4.2</v>
      </c>
      <c r="X38" s="17">
        <v>4.5999999999999996</v>
      </c>
      <c r="Y38" s="27">
        <f t="shared" si="3"/>
        <v>2.82</v>
      </c>
      <c r="Z38" s="22">
        <v>3.1</v>
      </c>
      <c r="AA38" s="16">
        <v>4.5</v>
      </c>
      <c r="AB38" s="16">
        <v>1.5</v>
      </c>
      <c r="AC38" s="16">
        <v>4.4000000000000004</v>
      </c>
      <c r="AD38" s="17">
        <v>4.5999999999999996</v>
      </c>
      <c r="AE38" s="27">
        <f t="shared" si="4"/>
        <v>3.62</v>
      </c>
      <c r="AF38" s="22">
        <v>4.5</v>
      </c>
      <c r="AG38" s="16">
        <v>5</v>
      </c>
      <c r="AH38" s="16">
        <v>5</v>
      </c>
      <c r="AI38" s="16">
        <v>5</v>
      </c>
      <c r="AJ38" s="17">
        <v>5</v>
      </c>
      <c r="AK38" s="27">
        <f t="shared" si="5"/>
        <v>4.9000000000000004</v>
      </c>
      <c r="AL38" s="22">
        <v>3.8</v>
      </c>
      <c r="AM38" s="16">
        <v>3.7</v>
      </c>
      <c r="AN38" s="16">
        <v>3.5</v>
      </c>
      <c r="AO38" s="16">
        <v>4.5999999999999996</v>
      </c>
      <c r="AP38" s="17">
        <v>3.8</v>
      </c>
      <c r="AQ38" s="27">
        <f t="shared" si="6"/>
        <v>3.88</v>
      </c>
    </row>
    <row r="39" spans="2:43" s="10" customFormat="1" ht="17.25" thickTop="1" thickBot="1" x14ac:dyDescent="0.3">
      <c r="B39" s="1">
        <v>33</v>
      </c>
      <c r="C39" s="2">
        <v>84501012012</v>
      </c>
      <c r="D39" s="3" t="s">
        <v>36</v>
      </c>
      <c r="E39" s="12">
        <f t="shared" si="0"/>
        <v>2.0609999999999999</v>
      </c>
      <c r="F39" s="48">
        <v>11</v>
      </c>
      <c r="G39" s="64">
        <f t="shared" si="7"/>
        <v>2.8895714285714287</v>
      </c>
      <c r="H39" s="6">
        <v>3.6</v>
      </c>
      <c r="I39" s="1">
        <v>3</v>
      </c>
      <c r="J39" s="1">
        <v>0</v>
      </c>
      <c r="K39" s="1">
        <v>3.6</v>
      </c>
      <c r="L39" s="7">
        <v>3</v>
      </c>
      <c r="M39" s="8">
        <f t="shared" si="1"/>
        <v>2.6399999999999997</v>
      </c>
      <c r="N39" s="6">
        <v>3.5</v>
      </c>
      <c r="O39" s="1">
        <v>4.2</v>
      </c>
      <c r="P39" s="1">
        <v>4.7</v>
      </c>
      <c r="Q39" s="1">
        <v>3.6</v>
      </c>
      <c r="R39" s="9">
        <v>3</v>
      </c>
      <c r="S39" s="8">
        <f t="shared" si="2"/>
        <v>3.8</v>
      </c>
      <c r="T39" s="6">
        <v>3</v>
      </c>
      <c r="U39" s="1">
        <v>1.5</v>
      </c>
      <c r="V39" s="1">
        <v>0.8</v>
      </c>
      <c r="W39" s="1">
        <v>3.6</v>
      </c>
      <c r="X39" s="7">
        <v>3</v>
      </c>
      <c r="Y39" s="8">
        <f t="shared" si="3"/>
        <v>2.38</v>
      </c>
      <c r="Z39" s="6">
        <v>3.3</v>
      </c>
      <c r="AA39" s="1">
        <v>4.3</v>
      </c>
      <c r="AB39" s="1">
        <v>0</v>
      </c>
      <c r="AC39" s="1">
        <v>3.6</v>
      </c>
      <c r="AD39" s="7">
        <v>3</v>
      </c>
      <c r="AE39" s="8">
        <f t="shared" si="4"/>
        <v>2.84</v>
      </c>
      <c r="AF39" s="6">
        <v>4.7</v>
      </c>
      <c r="AG39" s="1">
        <v>5</v>
      </c>
      <c r="AH39" s="1">
        <v>5</v>
      </c>
      <c r="AI39" s="1"/>
      <c r="AJ39" s="7"/>
      <c r="AK39" s="8">
        <f t="shared" si="5"/>
        <v>2.94</v>
      </c>
      <c r="AL39" s="6">
        <v>3</v>
      </c>
      <c r="AM39" s="1">
        <v>2.2999999999999998</v>
      </c>
      <c r="AN39" s="1">
        <v>2.5</v>
      </c>
      <c r="AO39" s="1">
        <v>3.6</v>
      </c>
      <c r="AP39" s="7">
        <v>4</v>
      </c>
      <c r="AQ39" s="8">
        <f t="shared" si="6"/>
        <v>3.0799999999999996</v>
      </c>
    </row>
    <row r="40" spans="2:43" ht="17.25" thickTop="1" thickBot="1" x14ac:dyDescent="0.3">
      <c r="B40" s="16">
        <v>34</v>
      </c>
      <c r="C40" s="30">
        <v>84501062012</v>
      </c>
      <c r="D40" s="31" t="s">
        <v>37</v>
      </c>
      <c r="E40" s="28">
        <f t="shared" si="0"/>
        <v>2.4380000000000002</v>
      </c>
      <c r="F40" s="35">
        <v>22</v>
      </c>
      <c r="G40" s="63">
        <f t="shared" si="7"/>
        <v>3.8951428571428575</v>
      </c>
      <c r="H40" s="22">
        <v>3.5</v>
      </c>
      <c r="I40" s="16">
        <v>3.2</v>
      </c>
      <c r="J40" s="16">
        <v>4.2</v>
      </c>
      <c r="K40" s="16">
        <v>3.4</v>
      </c>
      <c r="L40" s="17">
        <v>4.3</v>
      </c>
      <c r="M40" s="27">
        <f t="shared" si="1"/>
        <v>3.72</v>
      </c>
      <c r="N40" s="22">
        <v>3</v>
      </c>
      <c r="O40" s="16">
        <v>0</v>
      </c>
      <c r="P40" s="16">
        <v>4.5</v>
      </c>
      <c r="Q40" s="16">
        <v>3.4</v>
      </c>
      <c r="R40" s="32">
        <v>5</v>
      </c>
      <c r="S40" s="27">
        <f t="shared" si="2"/>
        <v>3.18</v>
      </c>
      <c r="T40" s="22">
        <v>1</v>
      </c>
      <c r="U40" s="16">
        <v>3</v>
      </c>
      <c r="V40" s="16">
        <v>3.5</v>
      </c>
      <c r="W40" s="16">
        <v>4.3</v>
      </c>
      <c r="X40" s="17">
        <v>3.4</v>
      </c>
      <c r="Y40" s="27">
        <f t="shared" si="3"/>
        <v>3.04</v>
      </c>
      <c r="Z40" s="22">
        <v>4</v>
      </c>
      <c r="AA40" s="16">
        <v>4.3</v>
      </c>
      <c r="AB40" s="16">
        <v>4.5999999999999996</v>
      </c>
      <c r="AC40" s="16">
        <v>3.4</v>
      </c>
      <c r="AD40" s="17"/>
      <c r="AE40" s="27">
        <f t="shared" si="4"/>
        <v>3.2600000000000002</v>
      </c>
      <c r="AF40" s="22">
        <v>5</v>
      </c>
      <c r="AG40" s="16">
        <v>4.5</v>
      </c>
      <c r="AH40" s="16">
        <v>4.5</v>
      </c>
      <c r="AI40" s="16">
        <v>5</v>
      </c>
      <c r="AJ40" s="17">
        <v>5</v>
      </c>
      <c r="AK40" s="27">
        <f t="shared" si="5"/>
        <v>4.8</v>
      </c>
      <c r="AL40" s="22">
        <v>3.2</v>
      </c>
      <c r="AM40" s="16">
        <v>3</v>
      </c>
      <c r="AN40" s="16">
        <v>3.7</v>
      </c>
      <c r="AO40" s="16">
        <v>3.4</v>
      </c>
      <c r="AP40" s="17">
        <v>4</v>
      </c>
      <c r="AQ40" s="27">
        <f t="shared" si="6"/>
        <v>3.46</v>
      </c>
    </row>
    <row r="41" spans="2:43" ht="17.25" thickTop="1" thickBot="1" x14ac:dyDescent="0.3">
      <c r="B41" s="16">
        <v>35</v>
      </c>
      <c r="C41" s="30">
        <v>84501092012</v>
      </c>
      <c r="D41" s="31" t="s">
        <v>38</v>
      </c>
      <c r="E41" s="28">
        <f t="shared" si="0"/>
        <v>2.4410000000000003</v>
      </c>
      <c r="F41" s="36">
        <v>19</v>
      </c>
      <c r="G41" s="63">
        <f t="shared" si="7"/>
        <v>3.7267142857142859</v>
      </c>
      <c r="H41" s="22">
        <v>3.5</v>
      </c>
      <c r="I41" s="16">
        <v>4.8</v>
      </c>
      <c r="J41" s="16">
        <v>4.4000000000000004</v>
      </c>
      <c r="K41" s="16">
        <v>4</v>
      </c>
      <c r="L41" s="17"/>
      <c r="M41" s="27">
        <f t="shared" si="1"/>
        <v>3.3400000000000007</v>
      </c>
      <c r="N41" s="22">
        <v>4</v>
      </c>
      <c r="O41" s="16">
        <v>4.7</v>
      </c>
      <c r="P41" s="16">
        <v>5.5</v>
      </c>
      <c r="Q41" s="16">
        <v>4</v>
      </c>
      <c r="R41" s="32">
        <v>4.9000000000000004</v>
      </c>
      <c r="S41" s="27">
        <f t="shared" si="2"/>
        <v>4.62</v>
      </c>
      <c r="T41" s="22">
        <v>0.5</v>
      </c>
      <c r="U41" s="16">
        <v>1.8</v>
      </c>
      <c r="V41" s="16">
        <v>1</v>
      </c>
      <c r="W41" s="16">
        <v>4</v>
      </c>
      <c r="X41" s="17"/>
      <c r="Y41" s="27">
        <f t="shared" si="3"/>
        <v>1.46</v>
      </c>
      <c r="Z41" s="22">
        <v>4</v>
      </c>
      <c r="AA41" s="16">
        <v>4.5999999999999996</v>
      </c>
      <c r="AB41" s="16">
        <v>4.3</v>
      </c>
      <c r="AC41" s="16">
        <v>4</v>
      </c>
      <c r="AD41" s="17"/>
      <c r="AE41" s="27">
        <f t="shared" si="4"/>
        <v>3.38</v>
      </c>
      <c r="AF41" s="22">
        <v>5</v>
      </c>
      <c r="AG41" s="16">
        <v>4.8</v>
      </c>
      <c r="AH41" s="16">
        <v>4</v>
      </c>
      <c r="AI41" s="16">
        <v>5</v>
      </c>
      <c r="AJ41" s="17">
        <v>5</v>
      </c>
      <c r="AK41" s="27">
        <f t="shared" si="5"/>
        <v>4.76</v>
      </c>
      <c r="AL41" s="22">
        <v>3.3</v>
      </c>
      <c r="AM41" s="16">
        <v>3.7</v>
      </c>
      <c r="AN41" s="16">
        <v>4</v>
      </c>
      <c r="AO41" s="16">
        <v>3.6</v>
      </c>
      <c r="AP41" s="17">
        <v>4.3</v>
      </c>
      <c r="AQ41" s="27">
        <f t="shared" si="6"/>
        <v>3.7800000000000002</v>
      </c>
    </row>
    <row r="42" spans="2:43" ht="17.25" thickTop="1" thickBot="1" x14ac:dyDescent="0.3">
      <c r="B42" s="16">
        <v>36</v>
      </c>
      <c r="C42" s="30">
        <v>84505152011</v>
      </c>
      <c r="D42" s="31" t="s">
        <v>39</v>
      </c>
      <c r="E42" s="28">
        <v>2.57</v>
      </c>
      <c r="F42" s="35">
        <v>15</v>
      </c>
      <c r="G42" s="63">
        <v>3.5</v>
      </c>
      <c r="H42" s="22"/>
      <c r="I42" s="16"/>
      <c r="J42" s="16"/>
      <c r="K42" s="16"/>
      <c r="L42" s="17"/>
      <c r="M42" s="27">
        <f t="shared" si="1"/>
        <v>0</v>
      </c>
      <c r="N42" s="22"/>
      <c r="O42" s="16"/>
      <c r="P42" s="16"/>
      <c r="Q42" s="16"/>
      <c r="R42" s="32"/>
      <c r="S42" s="27">
        <f t="shared" si="2"/>
        <v>0</v>
      </c>
      <c r="T42" s="22"/>
      <c r="U42" s="16">
        <v>3</v>
      </c>
      <c r="V42" s="16"/>
      <c r="W42" s="16"/>
      <c r="X42" s="17"/>
      <c r="Y42" s="27">
        <f t="shared" si="3"/>
        <v>0.6</v>
      </c>
      <c r="Z42" s="22"/>
      <c r="AA42" s="16"/>
      <c r="AB42" s="16"/>
      <c r="AC42" s="16"/>
      <c r="AD42" s="17"/>
      <c r="AE42" s="27">
        <f t="shared" si="4"/>
        <v>0</v>
      </c>
      <c r="AF42" s="22"/>
      <c r="AG42" s="16"/>
      <c r="AH42" s="16"/>
      <c r="AI42" s="16"/>
      <c r="AJ42" s="17"/>
      <c r="AK42" s="27">
        <f t="shared" si="5"/>
        <v>0</v>
      </c>
      <c r="AL42" s="22"/>
      <c r="AM42" s="16"/>
      <c r="AN42" s="16"/>
      <c r="AO42" s="16"/>
      <c r="AP42" s="17"/>
      <c r="AQ42" s="27">
        <f t="shared" si="6"/>
        <v>0</v>
      </c>
    </row>
    <row r="43" spans="2:43" ht="17.25" thickTop="1" thickBot="1" x14ac:dyDescent="0.3">
      <c r="B43" s="16">
        <v>37</v>
      </c>
      <c r="C43" s="30">
        <v>84501132012</v>
      </c>
      <c r="D43" s="31" t="s">
        <v>40</v>
      </c>
      <c r="E43" s="28">
        <f t="shared" si="0"/>
        <v>0</v>
      </c>
      <c r="F43" s="36"/>
      <c r="G43" s="63">
        <f t="shared" si="7"/>
        <v>0.2</v>
      </c>
      <c r="H43" s="22"/>
      <c r="I43" s="16"/>
      <c r="J43" s="16"/>
      <c r="K43" s="16"/>
      <c r="L43" s="17"/>
      <c r="M43" s="27">
        <f t="shared" si="1"/>
        <v>0</v>
      </c>
      <c r="N43" s="22"/>
      <c r="O43" s="16"/>
      <c r="P43" s="16"/>
      <c r="Q43" s="16"/>
      <c r="R43" s="32"/>
      <c r="S43" s="27">
        <f t="shared" si="2"/>
        <v>0</v>
      </c>
      <c r="T43" s="22"/>
      <c r="U43" s="16"/>
      <c r="V43" s="16"/>
      <c r="W43" s="16"/>
      <c r="X43" s="17"/>
      <c r="Y43" s="27">
        <f t="shared" si="3"/>
        <v>0</v>
      </c>
      <c r="Z43" s="22"/>
      <c r="AA43" s="16"/>
      <c r="AB43" s="16"/>
      <c r="AC43" s="16"/>
      <c r="AD43" s="17"/>
      <c r="AE43" s="27">
        <f t="shared" si="4"/>
        <v>0</v>
      </c>
      <c r="AF43" s="22"/>
      <c r="AG43" s="16"/>
      <c r="AH43" s="16"/>
      <c r="AI43" s="16"/>
      <c r="AJ43" s="17"/>
      <c r="AK43" s="27">
        <f t="shared" si="5"/>
        <v>0</v>
      </c>
      <c r="AL43" s="22"/>
      <c r="AM43" s="16"/>
      <c r="AN43" s="16"/>
      <c r="AO43" s="16"/>
      <c r="AP43" s="17"/>
      <c r="AQ43" s="27">
        <f t="shared" si="6"/>
        <v>0</v>
      </c>
    </row>
    <row r="44" spans="2:43" ht="17.25" thickTop="1" thickBot="1" x14ac:dyDescent="0.3">
      <c r="B44" s="16">
        <v>38</v>
      </c>
      <c r="C44" s="30">
        <v>84501142012</v>
      </c>
      <c r="D44" s="31" t="s">
        <v>41</v>
      </c>
      <c r="E44" s="28">
        <f t="shared" si="0"/>
        <v>2.3330000000000002</v>
      </c>
      <c r="F44" s="35">
        <v>12</v>
      </c>
      <c r="G44" s="63">
        <f t="shared" si="7"/>
        <v>3.2187142857142863</v>
      </c>
      <c r="H44" s="22">
        <v>3.3</v>
      </c>
      <c r="I44" s="16">
        <v>3</v>
      </c>
      <c r="J44" s="16">
        <v>3.5</v>
      </c>
      <c r="K44" s="16">
        <v>3.4</v>
      </c>
      <c r="L44" s="17">
        <v>4</v>
      </c>
      <c r="M44" s="27">
        <f t="shared" si="1"/>
        <v>3.4400000000000004</v>
      </c>
      <c r="N44" s="22">
        <v>2.5</v>
      </c>
      <c r="O44" s="16">
        <v>3.4</v>
      </c>
      <c r="P44" s="16">
        <v>3.4</v>
      </c>
      <c r="Q44" s="16">
        <v>3.4</v>
      </c>
      <c r="R44" s="32">
        <v>2.2000000000000002</v>
      </c>
      <c r="S44" s="27">
        <f t="shared" si="2"/>
        <v>2.9800000000000004</v>
      </c>
      <c r="T44" s="22">
        <v>1.5</v>
      </c>
      <c r="U44" s="16">
        <v>0.8</v>
      </c>
      <c r="V44" s="16">
        <v>3.5</v>
      </c>
      <c r="W44" s="16">
        <v>4</v>
      </c>
      <c r="X44" s="17">
        <v>3.4</v>
      </c>
      <c r="Y44" s="27">
        <f t="shared" si="3"/>
        <v>2.64</v>
      </c>
      <c r="Z44" s="22">
        <v>4</v>
      </c>
      <c r="AA44" s="16">
        <v>4.3</v>
      </c>
      <c r="AB44" s="16">
        <v>4.5999999999999996</v>
      </c>
      <c r="AC44" s="16">
        <v>3.4</v>
      </c>
      <c r="AD44" s="17">
        <v>4.3</v>
      </c>
      <c r="AE44" s="27">
        <f t="shared" si="4"/>
        <v>4.12</v>
      </c>
      <c r="AF44" s="22">
        <v>2.1</v>
      </c>
      <c r="AG44" s="16">
        <v>3</v>
      </c>
      <c r="AH44" s="16">
        <v>4</v>
      </c>
      <c r="AI44" s="16">
        <v>3.5</v>
      </c>
      <c r="AJ44" s="17">
        <v>2.5</v>
      </c>
      <c r="AK44" s="27">
        <f t="shared" si="5"/>
        <v>3.02</v>
      </c>
      <c r="AL44" s="22">
        <v>3.2</v>
      </c>
      <c r="AM44" s="16">
        <v>3</v>
      </c>
      <c r="AN44" s="16">
        <v>3.7</v>
      </c>
      <c r="AO44" s="16">
        <v>3.4</v>
      </c>
      <c r="AP44" s="17">
        <v>4</v>
      </c>
      <c r="AQ44" s="27">
        <f t="shared" si="6"/>
        <v>3.46</v>
      </c>
    </row>
    <row r="45" spans="2:43" ht="17.25" thickTop="1" thickBot="1" x14ac:dyDescent="0.3">
      <c r="B45" s="16">
        <v>39</v>
      </c>
      <c r="C45" s="30">
        <v>84501172012</v>
      </c>
      <c r="D45" s="31" t="s">
        <v>42</v>
      </c>
      <c r="E45" s="28">
        <f t="shared" si="0"/>
        <v>2.3420000000000001</v>
      </c>
      <c r="F45" s="36">
        <v>15</v>
      </c>
      <c r="G45" s="63">
        <f t="shared" si="7"/>
        <v>3.3991428571428575</v>
      </c>
      <c r="H45" s="22">
        <v>3</v>
      </c>
      <c r="I45" s="16">
        <v>4.4000000000000004</v>
      </c>
      <c r="J45" s="16">
        <v>4.5</v>
      </c>
      <c r="K45" s="16">
        <v>3.6</v>
      </c>
      <c r="L45" s="17">
        <v>3.5</v>
      </c>
      <c r="M45" s="27">
        <f t="shared" si="1"/>
        <v>3.8</v>
      </c>
      <c r="N45" s="22">
        <v>3.5</v>
      </c>
      <c r="O45" s="16">
        <v>4.3</v>
      </c>
      <c r="P45" s="16">
        <v>4.4000000000000004</v>
      </c>
      <c r="Q45" s="16">
        <v>3.6</v>
      </c>
      <c r="R45" s="32">
        <v>4.5999999999999996</v>
      </c>
      <c r="S45" s="27">
        <f t="shared" si="2"/>
        <v>4.08</v>
      </c>
      <c r="T45" s="22">
        <v>1.5</v>
      </c>
      <c r="U45" s="16">
        <v>0.8</v>
      </c>
      <c r="V45" s="16">
        <v>0.8</v>
      </c>
      <c r="W45" s="16">
        <v>3.6</v>
      </c>
      <c r="X45" s="17">
        <v>3.5</v>
      </c>
      <c r="Y45" s="27">
        <f t="shared" si="3"/>
        <v>2.04</v>
      </c>
      <c r="Z45" s="22">
        <v>3.3</v>
      </c>
      <c r="AA45" s="16">
        <v>4.3</v>
      </c>
      <c r="AB45" s="16">
        <v>0</v>
      </c>
      <c r="AC45" s="16">
        <v>3.6</v>
      </c>
      <c r="AD45" s="17">
        <v>3.5</v>
      </c>
      <c r="AE45" s="27">
        <f t="shared" si="4"/>
        <v>2.94</v>
      </c>
      <c r="AF45" s="22">
        <v>5</v>
      </c>
      <c r="AG45" s="16">
        <v>5</v>
      </c>
      <c r="AH45" s="16">
        <v>5</v>
      </c>
      <c r="AI45" s="16">
        <v>5</v>
      </c>
      <c r="AJ45" s="17">
        <v>5</v>
      </c>
      <c r="AK45" s="27">
        <f t="shared" si="5"/>
        <v>5</v>
      </c>
      <c r="AL45" s="22">
        <v>3</v>
      </c>
      <c r="AM45" s="16">
        <v>2.2999999999999998</v>
      </c>
      <c r="AN45" s="16">
        <v>2.5</v>
      </c>
      <c r="AO45" s="16">
        <v>3.6</v>
      </c>
      <c r="AP45" s="17">
        <v>4</v>
      </c>
      <c r="AQ45" s="27">
        <f t="shared" si="6"/>
        <v>3.0799999999999996</v>
      </c>
    </row>
    <row r="46" spans="2:43" ht="17.25" thickTop="1" thickBot="1" x14ac:dyDescent="0.3">
      <c r="B46" s="16">
        <v>40</v>
      </c>
      <c r="C46" s="30">
        <v>84501222012</v>
      </c>
      <c r="D46" s="31" t="s">
        <v>43</v>
      </c>
      <c r="E46" s="28">
        <f t="shared" si="0"/>
        <v>2.6479999999999997</v>
      </c>
      <c r="F46" s="35">
        <v>16</v>
      </c>
      <c r="G46" s="63">
        <f t="shared" si="7"/>
        <v>3.7622857142857145</v>
      </c>
      <c r="H46" s="22">
        <v>2</v>
      </c>
      <c r="I46" s="16">
        <v>3.3</v>
      </c>
      <c r="J46" s="16">
        <v>2.8</v>
      </c>
      <c r="K46" s="16">
        <v>4.8</v>
      </c>
      <c r="L46" s="17">
        <v>4.3</v>
      </c>
      <c r="M46" s="27">
        <f t="shared" si="1"/>
        <v>3.44</v>
      </c>
      <c r="N46" s="22">
        <v>2.8</v>
      </c>
      <c r="O46" s="16">
        <v>4.5</v>
      </c>
      <c r="P46" s="16">
        <v>5</v>
      </c>
      <c r="Q46" s="16">
        <v>4.8</v>
      </c>
      <c r="R46" s="32">
        <v>4.3</v>
      </c>
      <c r="S46" s="27">
        <f t="shared" si="2"/>
        <v>4.28</v>
      </c>
      <c r="T46" s="22">
        <v>1.7</v>
      </c>
      <c r="U46" s="16">
        <v>1.5</v>
      </c>
      <c r="V46" s="16">
        <v>0.8</v>
      </c>
      <c r="W46" s="16">
        <v>4.8</v>
      </c>
      <c r="X46" s="17">
        <v>4.3</v>
      </c>
      <c r="Y46" s="27">
        <f t="shared" si="3"/>
        <v>2.62</v>
      </c>
      <c r="Z46" s="22">
        <v>4.4000000000000004</v>
      </c>
      <c r="AA46" s="16">
        <v>4.5999999999999996</v>
      </c>
      <c r="AB46" s="16">
        <v>3.9</v>
      </c>
      <c r="AC46" s="16">
        <v>4.8</v>
      </c>
      <c r="AD46" s="17">
        <v>4.3</v>
      </c>
      <c r="AE46" s="27">
        <f t="shared" si="4"/>
        <v>4.4000000000000004</v>
      </c>
      <c r="AF46" s="22">
        <v>2.5</v>
      </c>
      <c r="AG46" s="16">
        <v>5</v>
      </c>
      <c r="AH46" s="16">
        <v>3.2</v>
      </c>
      <c r="AI46" s="16">
        <v>4.8</v>
      </c>
      <c r="AJ46" s="17">
        <v>5.5</v>
      </c>
      <c r="AK46" s="27">
        <f t="shared" si="5"/>
        <v>4.2</v>
      </c>
      <c r="AL46" s="22">
        <v>3.2</v>
      </c>
      <c r="AM46" s="16">
        <v>3.5</v>
      </c>
      <c r="AN46" s="16">
        <v>4</v>
      </c>
      <c r="AO46" s="16">
        <v>4.8</v>
      </c>
      <c r="AP46" s="17">
        <v>4.3</v>
      </c>
      <c r="AQ46" s="27">
        <f t="shared" si="6"/>
        <v>3.96</v>
      </c>
    </row>
    <row r="47" spans="2:43" ht="17.25" thickTop="1" thickBot="1" x14ac:dyDescent="0.3">
      <c r="B47" s="16">
        <v>41</v>
      </c>
      <c r="C47" s="30">
        <v>84501292012</v>
      </c>
      <c r="D47" s="31" t="s">
        <v>44</v>
      </c>
      <c r="E47" s="28">
        <f t="shared" si="0"/>
        <v>0</v>
      </c>
      <c r="F47" s="36"/>
      <c r="G47" s="63">
        <f t="shared" si="7"/>
        <v>0.2</v>
      </c>
      <c r="H47" s="22"/>
      <c r="I47" s="16"/>
      <c r="J47" s="16"/>
      <c r="K47" s="16"/>
      <c r="L47" s="17"/>
      <c r="M47" s="27">
        <f t="shared" si="1"/>
        <v>0</v>
      </c>
      <c r="N47" s="22"/>
      <c r="O47" s="16"/>
      <c r="P47" s="16"/>
      <c r="Q47" s="16"/>
      <c r="R47" s="32"/>
      <c r="S47" s="27">
        <f t="shared" si="2"/>
        <v>0</v>
      </c>
      <c r="T47" s="22"/>
      <c r="U47" s="16"/>
      <c r="V47" s="16"/>
      <c r="W47" s="16"/>
      <c r="X47" s="17"/>
      <c r="Y47" s="27">
        <f t="shared" si="3"/>
        <v>0</v>
      </c>
      <c r="Z47" s="22"/>
      <c r="AA47" s="16"/>
      <c r="AB47" s="16"/>
      <c r="AC47" s="16"/>
      <c r="AD47" s="17"/>
      <c r="AE47" s="27">
        <f t="shared" si="4"/>
        <v>0</v>
      </c>
      <c r="AF47" s="22"/>
      <c r="AG47" s="16"/>
      <c r="AH47" s="16"/>
      <c r="AI47" s="16"/>
      <c r="AJ47" s="17"/>
      <c r="AK47" s="27">
        <f t="shared" si="5"/>
        <v>0</v>
      </c>
      <c r="AL47" s="22"/>
      <c r="AM47" s="16"/>
      <c r="AN47" s="16"/>
      <c r="AO47" s="16"/>
      <c r="AP47" s="17"/>
      <c r="AQ47" s="27">
        <f t="shared" si="6"/>
        <v>0</v>
      </c>
    </row>
    <row r="48" spans="2:43" ht="17.25" thickTop="1" thickBot="1" x14ac:dyDescent="0.3">
      <c r="B48" s="16">
        <v>42</v>
      </c>
      <c r="C48" s="30">
        <v>84501302012</v>
      </c>
      <c r="D48" s="31" t="s">
        <v>45</v>
      </c>
      <c r="E48" s="28">
        <f t="shared" si="0"/>
        <v>0.62699999999999989</v>
      </c>
      <c r="F48" s="35"/>
      <c r="G48" s="63">
        <f t="shared" si="7"/>
        <v>0.82699999999999996</v>
      </c>
      <c r="H48" s="22">
        <v>2.8</v>
      </c>
      <c r="I48" s="16">
        <v>2.9</v>
      </c>
      <c r="J48" s="16"/>
      <c r="K48" s="16"/>
      <c r="L48" s="17"/>
      <c r="M48" s="27">
        <f t="shared" si="1"/>
        <v>1.1399999999999999</v>
      </c>
      <c r="N48" s="22">
        <v>3</v>
      </c>
      <c r="O48" s="16">
        <v>4.2</v>
      </c>
      <c r="P48" s="16"/>
      <c r="Q48" s="16"/>
      <c r="R48" s="32"/>
      <c r="S48" s="27">
        <f t="shared" si="2"/>
        <v>1.44</v>
      </c>
      <c r="T48" s="22">
        <v>1.7</v>
      </c>
      <c r="U48" s="16">
        <v>1.3</v>
      </c>
      <c r="V48" s="16"/>
      <c r="W48" s="16"/>
      <c r="X48" s="17"/>
      <c r="Y48" s="27">
        <f t="shared" si="3"/>
        <v>0.6</v>
      </c>
      <c r="Z48" s="22">
        <v>3</v>
      </c>
      <c r="AA48" s="16">
        <v>4.5999999999999996</v>
      </c>
      <c r="AB48" s="16"/>
      <c r="AC48" s="16"/>
      <c r="AD48" s="17"/>
      <c r="AE48" s="27">
        <f t="shared" si="4"/>
        <v>1.52</v>
      </c>
      <c r="AF48" s="22">
        <v>5</v>
      </c>
      <c r="AG48" s="16">
        <v>5</v>
      </c>
      <c r="AH48" s="16"/>
      <c r="AI48" s="16"/>
      <c r="AJ48" s="17"/>
      <c r="AK48" s="27">
        <f t="shared" si="5"/>
        <v>2</v>
      </c>
      <c r="AL48" s="22"/>
      <c r="AM48" s="16"/>
      <c r="AN48" s="16"/>
      <c r="AO48" s="16"/>
      <c r="AP48" s="17"/>
      <c r="AQ48" s="27">
        <f t="shared" si="6"/>
        <v>0</v>
      </c>
    </row>
    <row r="49" spans="2:43" s="10" customFormat="1" ht="17.25" thickTop="1" thickBot="1" x14ac:dyDescent="0.3">
      <c r="B49" s="14">
        <v>43</v>
      </c>
      <c r="C49" s="50">
        <v>84501602009</v>
      </c>
      <c r="D49" s="51" t="s">
        <v>46</v>
      </c>
      <c r="E49" s="52">
        <v>2.3410000000000002</v>
      </c>
      <c r="F49" s="48">
        <v>10</v>
      </c>
      <c r="G49" s="64">
        <v>2.9</v>
      </c>
      <c r="H49" s="53">
        <v>2</v>
      </c>
      <c r="I49" s="14">
        <v>3.5</v>
      </c>
      <c r="J49" s="14">
        <v>2.5</v>
      </c>
      <c r="K49" s="14">
        <v>3.3</v>
      </c>
      <c r="L49" s="54">
        <v>4.2</v>
      </c>
      <c r="M49" s="55">
        <v>3.1</v>
      </c>
      <c r="N49" s="53">
        <v>4.3</v>
      </c>
      <c r="O49" s="14">
        <v>4.3</v>
      </c>
      <c r="P49" s="14">
        <v>5</v>
      </c>
      <c r="Q49" s="14">
        <v>3.7</v>
      </c>
      <c r="R49" s="56">
        <v>4.2</v>
      </c>
      <c r="S49" s="55">
        <v>4.3</v>
      </c>
      <c r="T49" s="53">
        <v>4.5</v>
      </c>
      <c r="U49" s="14">
        <v>2.5</v>
      </c>
      <c r="V49" s="14">
        <v>0.8</v>
      </c>
      <c r="W49" s="14">
        <v>4.2</v>
      </c>
      <c r="X49" s="54">
        <v>1.2</v>
      </c>
      <c r="Y49" s="55">
        <v>2.6399999999999997</v>
      </c>
      <c r="Z49" s="53">
        <v>2</v>
      </c>
      <c r="AA49" s="14">
        <v>0.7</v>
      </c>
      <c r="AB49" s="14">
        <v>4.2</v>
      </c>
      <c r="AC49" s="14">
        <v>4.2</v>
      </c>
      <c r="AD49" s="54">
        <v>1.2</v>
      </c>
      <c r="AE49" s="55">
        <v>2.46</v>
      </c>
      <c r="AF49" s="53">
        <v>5</v>
      </c>
      <c r="AG49" s="14">
        <v>4</v>
      </c>
      <c r="AH49" s="14">
        <v>5</v>
      </c>
      <c r="AI49" s="14">
        <v>5</v>
      </c>
      <c r="AJ49" s="54">
        <v>5</v>
      </c>
      <c r="AK49" s="55">
        <v>4.8</v>
      </c>
      <c r="AL49" s="53">
        <v>3</v>
      </c>
      <c r="AM49" s="14">
        <v>2.5</v>
      </c>
      <c r="AN49" s="14">
        <v>3.5</v>
      </c>
      <c r="AO49" s="14">
        <v>4.2</v>
      </c>
      <c r="AP49" s="54">
        <v>4.2</v>
      </c>
      <c r="AQ49" s="55">
        <v>3.4799999999999995</v>
      </c>
    </row>
    <row r="50" spans="2:43" ht="17.25" thickTop="1" thickBot="1" x14ac:dyDescent="0.3">
      <c r="B50" s="16">
        <v>44</v>
      </c>
      <c r="C50" s="16">
        <v>8455182010</v>
      </c>
      <c r="D50" s="30" t="s">
        <v>180</v>
      </c>
      <c r="E50" s="39">
        <f>(M50*0.15+S50*0.1+Y50*0.1+AE50*0.1+AK50*0.05+AQ50*0.2)</f>
        <v>2.64</v>
      </c>
      <c r="F50" s="36">
        <v>8</v>
      </c>
      <c r="G50" s="63">
        <f t="shared" si="7"/>
        <v>3.2971428571428576</v>
      </c>
      <c r="H50" s="16">
        <v>4.8</v>
      </c>
      <c r="I50" s="16">
        <v>4</v>
      </c>
      <c r="J50" s="16">
        <v>3.2</v>
      </c>
      <c r="K50" s="16">
        <v>5</v>
      </c>
      <c r="L50" s="16">
        <v>3.2</v>
      </c>
      <c r="M50" s="34">
        <f t="shared" si="1"/>
        <v>4.04</v>
      </c>
      <c r="N50" s="16">
        <v>4</v>
      </c>
      <c r="O50" s="16">
        <v>3.8</v>
      </c>
      <c r="P50" s="16">
        <v>4.2</v>
      </c>
      <c r="Q50" s="16">
        <v>5</v>
      </c>
      <c r="R50" s="16">
        <v>3.2</v>
      </c>
      <c r="S50" s="34">
        <f t="shared" si="2"/>
        <v>4.04</v>
      </c>
      <c r="T50" s="16">
        <v>4.4000000000000004</v>
      </c>
      <c r="U50" s="16">
        <v>2.8</v>
      </c>
      <c r="V50" s="16">
        <v>1.3</v>
      </c>
      <c r="W50" s="16">
        <v>5</v>
      </c>
      <c r="X50" s="16">
        <v>3.2</v>
      </c>
      <c r="Y50" s="34">
        <f t="shared" si="3"/>
        <v>3.34</v>
      </c>
      <c r="Z50" s="16">
        <v>4.3</v>
      </c>
      <c r="AA50" s="16">
        <v>3.5</v>
      </c>
      <c r="AB50" s="16">
        <v>4.4000000000000004</v>
      </c>
      <c r="AC50" s="16">
        <v>5</v>
      </c>
      <c r="AD50" s="16">
        <v>3.2</v>
      </c>
      <c r="AE50" s="34">
        <f t="shared" si="4"/>
        <v>4.08</v>
      </c>
      <c r="AF50" s="16">
        <v>4.8</v>
      </c>
      <c r="AG50" s="16">
        <v>5</v>
      </c>
      <c r="AH50" s="16">
        <v>5</v>
      </c>
      <c r="AI50" s="16">
        <v>5</v>
      </c>
      <c r="AJ50" s="16">
        <v>5</v>
      </c>
      <c r="AK50" s="34">
        <f t="shared" si="5"/>
        <v>4.96</v>
      </c>
      <c r="AL50" s="16">
        <v>5</v>
      </c>
      <c r="AM50" s="16">
        <v>2.5</v>
      </c>
      <c r="AN50" s="16">
        <v>2.5</v>
      </c>
      <c r="AO50" s="16">
        <v>3.3</v>
      </c>
      <c r="AP50" s="16">
        <v>2.7</v>
      </c>
      <c r="AQ50" s="34">
        <f t="shared" si="6"/>
        <v>3.2</v>
      </c>
    </row>
    <row r="51" spans="2:43" ht="17.25" thickTop="1" thickBot="1" x14ac:dyDescent="0.3">
      <c r="B51" s="37">
        <v>45</v>
      </c>
      <c r="C51" s="37">
        <v>84500552012</v>
      </c>
      <c r="D51" s="38" t="s">
        <v>174</v>
      </c>
      <c r="E51" s="39">
        <f>(M51*0.15+S51*0.1+Y51*0.1+AE51*0.1+AK51*0.05+AQ51*0.2)</f>
        <v>2.7050000000000001</v>
      </c>
      <c r="F51" s="36">
        <v>11</v>
      </c>
      <c r="G51" s="63">
        <f t="shared" si="7"/>
        <v>3.5335714285714293</v>
      </c>
      <c r="H51" s="37">
        <v>3.8</v>
      </c>
      <c r="I51" s="37">
        <v>4.0999999999999996</v>
      </c>
      <c r="J51" s="37">
        <v>4.7</v>
      </c>
      <c r="K51" s="37">
        <v>4.7</v>
      </c>
      <c r="L51" s="37">
        <v>4.4000000000000004</v>
      </c>
      <c r="M51" s="34">
        <f t="shared" si="1"/>
        <v>4.3400000000000007</v>
      </c>
      <c r="N51" s="37">
        <v>4.5999999999999996</v>
      </c>
      <c r="O51" s="37">
        <v>4.5999999999999996</v>
      </c>
      <c r="P51" s="37">
        <v>4.8</v>
      </c>
      <c r="Q51" s="37">
        <v>4.4000000000000004</v>
      </c>
      <c r="R51" s="37">
        <v>3.7</v>
      </c>
      <c r="S51" s="34">
        <f t="shared" si="2"/>
        <v>4.42</v>
      </c>
      <c r="T51" s="37">
        <v>2.2999999999999998</v>
      </c>
      <c r="U51" s="37">
        <v>4.5</v>
      </c>
      <c r="V51" s="37">
        <v>0.5</v>
      </c>
      <c r="W51" s="37">
        <v>4.5999999999999996</v>
      </c>
      <c r="X51" s="37">
        <v>4.4000000000000004</v>
      </c>
      <c r="Y51" s="34">
        <f t="shared" si="3"/>
        <v>3.2599999999999993</v>
      </c>
      <c r="Z51" s="37">
        <v>1.9</v>
      </c>
      <c r="AA51" s="37">
        <v>4.5</v>
      </c>
      <c r="AB51" s="37">
        <v>4.2</v>
      </c>
      <c r="AC51" s="37">
        <v>4.4000000000000004</v>
      </c>
      <c r="AD51" s="37">
        <v>4.7</v>
      </c>
      <c r="AE51" s="34">
        <f t="shared" si="4"/>
        <v>3.9400000000000004</v>
      </c>
      <c r="AF51" s="37">
        <v>4</v>
      </c>
      <c r="AG51" s="37">
        <v>5</v>
      </c>
      <c r="AH51" s="37">
        <v>5</v>
      </c>
      <c r="AI51" s="37">
        <v>5</v>
      </c>
      <c r="AJ51" s="37">
        <v>5</v>
      </c>
      <c r="AK51" s="34">
        <f t="shared" si="5"/>
        <v>4.8</v>
      </c>
      <c r="AL51" s="37">
        <v>2</v>
      </c>
      <c r="AM51" s="37">
        <v>2.7</v>
      </c>
      <c r="AN51" s="37">
        <v>3.7</v>
      </c>
      <c r="AO51" s="37">
        <v>4.4000000000000004</v>
      </c>
      <c r="AP51" s="37">
        <v>3.5</v>
      </c>
      <c r="AQ51" s="34">
        <f t="shared" si="6"/>
        <v>3.2600000000000002</v>
      </c>
    </row>
    <row r="52" spans="2:43" ht="16.5" thickTop="1" x14ac:dyDescent="0.25">
      <c r="B52" s="16">
        <v>48</v>
      </c>
      <c r="C52" s="16">
        <v>84501002009</v>
      </c>
      <c r="D52" s="30" t="s">
        <v>181</v>
      </c>
      <c r="E52" s="39">
        <f>(M52*0.15+S52*0.1+Y52*0.1+AE52*0.1+AK52*0.05+AQ52*0.2)</f>
        <v>2.2549999999999999</v>
      </c>
      <c r="F52" s="36">
        <v>20</v>
      </c>
      <c r="G52" s="63">
        <v>3.3</v>
      </c>
      <c r="H52" s="16">
        <v>2</v>
      </c>
      <c r="I52" s="16">
        <v>3.5</v>
      </c>
      <c r="J52" s="16">
        <v>2.5</v>
      </c>
      <c r="K52" s="16">
        <v>3.3</v>
      </c>
      <c r="L52" s="16">
        <v>4.2</v>
      </c>
      <c r="M52" s="20">
        <f t="shared" si="1"/>
        <v>3.1</v>
      </c>
      <c r="N52" s="16">
        <v>4.3</v>
      </c>
      <c r="O52" s="16">
        <v>4.3</v>
      </c>
      <c r="P52" s="16">
        <v>5</v>
      </c>
      <c r="Q52" s="16">
        <v>3.7</v>
      </c>
      <c r="R52" s="16">
        <v>4.2</v>
      </c>
      <c r="S52" s="20">
        <f t="shared" si="2"/>
        <v>4.3</v>
      </c>
      <c r="T52" s="16">
        <v>2</v>
      </c>
      <c r="U52" s="16">
        <v>0.7</v>
      </c>
      <c r="V52" s="16">
        <v>0.8</v>
      </c>
      <c r="W52" s="16">
        <v>4.2</v>
      </c>
      <c r="X52" s="16">
        <v>1.2</v>
      </c>
      <c r="Y52" s="20">
        <f t="shared" si="3"/>
        <v>1.78</v>
      </c>
      <c r="Z52" s="16">
        <v>2</v>
      </c>
      <c r="AA52" s="16">
        <v>0.7</v>
      </c>
      <c r="AB52" s="16">
        <v>4.2</v>
      </c>
      <c r="AC52" s="16">
        <v>4.2</v>
      </c>
      <c r="AD52" s="16">
        <v>1.2</v>
      </c>
      <c r="AE52" s="20">
        <f t="shared" si="4"/>
        <v>2.46</v>
      </c>
      <c r="AF52" s="16">
        <v>5</v>
      </c>
      <c r="AG52" s="16">
        <v>4</v>
      </c>
      <c r="AH52" s="16">
        <v>5</v>
      </c>
      <c r="AI52" s="16">
        <v>5</v>
      </c>
      <c r="AJ52" s="16">
        <v>5</v>
      </c>
      <c r="AK52" s="20">
        <f t="shared" si="5"/>
        <v>4.8</v>
      </c>
      <c r="AL52" s="16">
        <v>3</v>
      </c>
      <c r="AM52" s="16">
        <v>2.5</v>
      </c>
      <c r="AN52" s="16">
        <v>3.5</v>
      </c>
      <c r="AO52" s="16">
        <v>4.2</v>
      </c>
      <c r="AP52" s="16">
        <v>4.2</v>
      </c>
      <c r="AQ52" s="20">
        <f t="shared" si="6"/>
        <v>3.4799999999999995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Q45"/>
  <sheetViews>
    <sheetView topLeftCell="B1" zoomScale="80" zoomScaleNormal="80" workbookViewId="0">
      <selection activeCell="G6" sqref="G6:G45"/>
    </sheetView>
  </sheetViews>
  <sheetFormatPr baseColWidth="10" defaultRowHeight="15" x14ac:dyDescent="0.25"/>
  <cols>
    <col min="1" max="2" width="5" style="13" customWidth="1"/>
    <col min="3" max="3" width="16" style="13" customWidth="1"/>
    <col min="4" max="4" width="43.42578125" style="13" customWidth="1"/>
    <col min="5" max="6" width="4.7109375" style="13" customWidth="1"/>
    <col min="7" max="7" width="6.28515625" style="13" customWidth="1"/>
    <col min="8" max="43" width="4.7109375" style="13" customWidth="1"/>
    <col min="44" max="16384" width="11.42578125" style="13"/>
  </cols>
  <sheetData>
    <row r="3" spans="2:43" ht="15.75" thickBot="1" x14ac:dyDescent="0.3"/>
    <row r="4" spans="2:43" ht="16.5" thickTop="1" x14ac:dyDescent="0.25">
      <c r="C4" s="16" t="s">
        <v>0</v>
      </c>
      <c r="D4" s="17" t="s">
        <v>1</v>
      </c>
      <c r="E4" s="18" t="s">
        <v>2</v>
      </c>
      <c r="F4" s="19">
        <v>40</v>
      </c>
      <c r="G4" s="61" t="s">
        <v>3</v>
      </c>
      <c r="I4" s="16"/>
      <c r="J4" s="20" t="s">
        <v>59</v>
      </c>
      <c r="L4" s="17"/>
      <c r="M4" s="21"/>
      <c r="N4" s="22"/>
      <c r="O4" s="16" t="s">
        <v>54</v>
      </c>
      <c r="P4" s="16"/>
      <c r="Q4" s="16"/>
      <c r="R4" s="17"/>
      <c r="S4" s="21"/>
      <c r="T4" s="22"/>
      <c r="U4" s="16" t="s">
        <v>56</v>
      </c>
      <c r="V4" s="16"/>
      <c r="W4" s="16"/>
      <c r="X4" s="17"/>
      <c r="Y4" s="21"/>
      <c r="Z4" s="22"/>
      <c r="AA4" s="16" t="s">
        <v>57</v>
      </c>
      <c r="AB4" s="16"/>
      <c r="AC4" s="16"/>
      <c r="AD4" s="17"/>
      <c r="AE4" s="21"/>
      <c r="AF4" s="22"/>
      <c r="AG4" s="16" t="s">
        <v>55</v>
      </c>
      <c r="AH4" s="16"/>
      <c r="AI4" s="16"/>
      <c r="AJ4" s="17"/>
      <c r="AK4" s="21"/>
      <c r="AL4" s="22"/>
      <c r="AM4" s="16" t="s">
        <v>58</v>
      </c>
      <c r="AN4" s="16"/>
      <c r="AO4" s="16"/>
      <c r="AP4" s="17"/>
      <c r="AQ4" s="21"/>
    </row>
    <row r="5" spans="2:43" ht="15.75" thickBot="1" x14ac:dyDescent="0.3">
      <c r="C5" s="16"/>
      <c r="D5" s="17"/>
      <c r="E5" s="23"/>
      <c r="F5" s="24"/>
      <c r="G5" s="62">
        <v>1</v>
      </c>
      <c r="H5" s="25" t="s">
        <v>48</v>
      </c>
      <c r="I5" s="20" t="s">
        <v>49</v>
      </c>
      <c r="J5" s="20" t="s">
        <v>50</v>
      </c>
      <c r="K5" s="20" t="s">
        <v>51</v>
      </c>
      <c r="L5" s="26" t="s">
        <v>52</v>
      </c>
      <c r="M5" s="27" t="s">
        <v>53</v>
      </c>
      <c r="N5" s="25" t="s">
        <v>48</v>
      </c>
      <c r="O5" s="20" t="s">
        <v>49</v>
      </c>
      <c r="P5" s="20" t="s">
        <v>50</v>
      </c>
      <c r="Q5" s="20" t="s">
        <v>51</v>
      </c>
      <c r="R5" s="26" t="s">
        <v>52</v>
      </c>
      <c r="S5" s="27" t="s">
        <v>53</v>
      </c>
      <c r="T5" s="25" t="s">
        <v>48</v>
      </c>
      <c r="U5" s="20" t="s">
        <v>49</v>
      </c>
      <c r="V5" s="20" t="s">
        <v>50</v>
      </c>
      <c r="W5" s="20" t="s">
        <v>51</v>
      </c>
      <c r="X5" s="26" t="s">
        <v>52</v>
      </c>
      <c r="Y5" s="27" t="s">
        <v>53</v>
      </c>
      <c r="Z5" s="25" t="s">
        <v>48</v>
      </c>
      <c r="AA5" s="20" t="s">
        <v>49</v>
      </c>
      <c r="AB5" s="20" t="s">
        <v>50</v>
      </c>
      <c r="AC5" s="20" t="s">
        <v>51</v>
      </c>
      <c r="AD5" s="26" t="s">
        <v>52</v>
      </c>
      <c r="AE5" s="27" t="s">
        <v>53</v>
      </c>
      <c r="AF5" s="25" t="s">
        <v>48</v>
      </c>
      <c r="AG5" s="20" t="s">
        <v>49</v>
      </c>
      <c r="AH5" s="20" t="s">
        <v>50</v>
      </c>
      <c r="AI5" s="20" t="s">
        <v>51</v>
      </c>
      <c r="AJ5" s="26" t="s">
        <v>52</v>
      </c>
      <c r="AK5" s="27" t="s">
        <v>53</v>
      </c>
      <c r="AL5" s="25" t="s">
        <v>48</v>
      </c>
      <c r="AM5" s="20" t="s">
        <v>49</v>
      </c>
      <c r="AN5" s="20" t="s">
        <v>50</v>
      </c>
      <c r="AO5" s="20" t="s">
        <v>51</v>
      </c>
      <c r="AP5" s="26" t="s">
        <v>52</v>
      </c>
      <c r="AQ5" s="27" t="s">
        <v>53</v>
      </c>
    </row>
    <row r="6" spans="2:43" ht="17.25" thickTop="1" thickBot="1" x14ac:dyDescent="0.3">
      <c r="B6" s="13">
        <v>0</v>
      </c>
      <c r="C6" s="16"/>
      <c r="D6" s="17" t="s">
        <v>47</v>
      </c>
      <c r="E6" s="41">
        <f>(M6*0.15+S6*0.1+Y6*0.1+AE6*0.1+AK6*0.05+AQ6*0.2)</f>
        <v>3.5</v>
      </c>
      <c r="F6" s="21">
        <v>40</v>
      </c>
      <c r="G6" s="63">
        <f>(E6*20+F6)/20</f>
        <v>5.5</v>
      </c>
      <c r="H6" s="25">
        <v>5</v>
      </c>
      <c r="I6" s="20">
        <v>5</v>
      </c>
      <c r="J6" s="20">
        <v>5</v>
      </c>
      <c r="K6" s="20">
        <v>5</v>
      </c>
      <c r="L6" s="26">
        <v>5</v>
      </c>
      <c r="M6" s="27">
        <f>(H6+I6+J6+K6+L6)/5</f>
        <v>5</v>
      </c>
      <c r="N6" s="25">
        <v>5</v>
      </c>
      <c r="O6" s="20">
        <v>5</v>
      </c>
      <c r="P6" s="20">
        <v>5</v>
      </c>
      <c r="Q6" s="20">
        <v>5</v>
      </c>
      <c r="R6" s="26">
        <v>5</v>
      </c>
      <c r="S6" s="27">
        <f>(N6+O6+P6+Q6+R6)/5</f>
        <v>5</v>
      </c>
      <c r="T6" s="25">
        <v>5</v>
      </c>
      <c r="U6" s="20">
        <v>5</v>
      </c>
      <c r="V6" s="20">
        <v>5</v>
      </c>
      <c r="W6" s="20">
        <v>5</v>
      </c>
      <c r="X6" s="26">
        <v>5</v>
      </c>
      <c r="Y6" s="27">
        <f>(T6+U6+V6+W6+X6)/5</f>
        <v>5</v>
      </c>
      <c r="Z6" s="25">
        <v>5</v>
      </c>
      <c r="AA6" s="20">
        <v>5</v>
      </c>
      <c r="AB6" s="20">
        <v>5</v>
      </c>
      <c r="AC6" s="20">
        <v>5</v>
      </c>
      <c r="AD6" s="26">
        <v>5</v>
      </c>
      <c r="AE6" s="27">
        <f>(Z6+AA6+AB6+AC6+AD6)/5</f>
        <v>5</v>
      </c>
      <c r="AF6" s="25">
        <v>5</v>
      </c>
      <c r="AG6" s="20">
        <v>5</v>
      </c>
      <c r="AH6" s="20">
        <v>5</v>
      </c>
      <c r="AI6" s="20">
        <v>5</v>
      </c>
      <c r="AJ6" s="26">
        <v>5</v>
      </c>
      <c r="AK6" s="27">
        <f>(AJ6+AI6+AH6+AG6+AF6)/5</f>
        <v>5</v>
      </c>
      <c r="AL6" s="25">
        <v>5</v>
      </c>
      <c r="AM6" s="20">
        <v>5</v>
      </c>
      <c r="AN6" s="20">
        <v>5</v>
      </c>
      <c r="AO6" s="20">
        <v>5</v>
      </c>
      <c r="AP6" s="26">
        <v>5</v>
      </c>
      <c r="AQ6" s="27">
        <f>(AP6+AO6+AN6+AM6+AL6)/5</f>
        <v>5</v>
      </c>
    </row>
    <row r="7" spans="2:43" ht="17.25" thickTop="1" thickBot="1" x14ac:dyDescent="0.3">
      <c r="B7" s="16">
        <v>1</v>
      </c>
      <c r="C7" s="30">
        <v>84500052012</v>
      </c>
      <c r="D7" s="31" t="s">
        <v>60</v>
      </c>
      <c r="E7" s="41">
        <f t="shared" ref="E7:E45" si="0">(M7*0.15+S7*0.1+Y7*0.1+AE7*0.1+AK7*0.05+AQ7*0.2)</f>
        <v>2.657</v>
      </c>
      <c r="F7" s="42">
        <v>17</v>
      </c>
      <c r="G7" s="63">
        <f>(E7*20+F7)/20+0.2</f>
        <v>3.7070000000000003</v>
      </c>
      <c r="H7" s="22">
        <v>3.3</v>
      </c>
      <c r="I7" s="16">
        <v>4.2</v>
      </c>
      <c r="J7" s="16">
        <v>3.7</v>
      </c>
      <c r="K7" s="16">
        <v>3.9</v>
      </c>
      <c r="L7" s="17">
        <v>4.5999999999999996</v>
      </c>
      <c r="M7" s="27">
        <f t="shared" ref="M7:M45" si="1">(H7+I7+J7+K7+L7)/5</f>
        <v>3.94</v>
      </c>
      <c r="N7" s="22">
        <v>4.5999999999999996</v>
      </c>
      <c r="O7" s="16">
        <v>3.8</v>
      </c>
      <c r="P7" s="16">
        <v>4.7</v>
      </c>
      <c r="Q7" s="16">
        <v>4.7</v>
      </c>
      <c r="R7" s="32">
        <v>4.5999999999999996</v>
      </c>
      <c r="S7" s="27">
        <f t="shared" ref="S7:S45" si="2">(N7+O7+P7+Q7+R7)/5</f>
        <v>4.4799999999999995</v>
      </c>
      <c r="T7" s="22">
        <v>1</v>
      </c>
      <c r="U7" s="16">
        <v>4.3</v>
      </c>
      <c r="V7" s="16">
        <v>3.5</v>
      </c>
      <c r="W7" s="16">
        <v>1.5</v>
      </c>
      <c r="X7" s="17">
        <v>3.1</v>
      </c>
      <c r="Y7" s="27">
        <f t="shared" ref="Y7:Y45" si="3">(T7+U7+V7+W7+X7)/5</f>
        <v>2.68</v>
      </c>
      <c r="Z7" s="22">
        <v>2.2999999999999998</v>
      </c>
      <c r="AA7" s="16">
        <v>4.5999999999999996</v>
      </c>
      <c r="AB7" s="16">
        <v>3.5</v>
      </c>
      <c r="AC7" s="16">
        <v>4</v>
      </c>
      <c r="AD7" s="17">
        <v>4.5999999999999996</v>
      </c>
      <c r="AE7" s="27">
        <f t="shared" ref="AE7:AE45" si="4">(Z7+AA7+AB7+AC7+AD7)/5</f>
        <v>3.8</v>
      </c>
      <c r="AF7" s="22">
        <v>5</v>
      </c>
      <c r="AG7" s="16">
        <v>5</v>
      </c>
      <c r="AH7" s="16">
        <v>5</v>
      </c>
      <c r="AI7" s="16">
        <v>5</v>
      </c>
      <c r="AJ7" s="17">
        <v>5</v>
      </c>
      <c r="AK7" s="27">
        <f t="shared" ref="AK7:AK45" si="5">(AJ7+AI7+AH7+AG7+AF7)/5</f>
        <v>5</v>
      </c>
      <c r="AL7" s="22">
        <v>2.2000000000000002</v>
      </c>
      <c r="AM7" s="16">
        <v>3.7</v>
      </c>
      <c r="AN7" s="16">
        <v>3.5</v>
      </c>
      <c r="AO7" s="16">
        <v>4.5999999999999996</v>
      </c>
      <c r="AP7" s="17">
        <v>4</v>
      </c>
      <c r="AQ7" s="27">
        <f t="shared" ref="AQ7:AQ45" si="6">(AP7+AO7+AN7+AM7+AL7)/5</f>
        <v>3.6</v>
      </c>
    </row>
    <row r="8" spans="2:43" ht="17.25" thickTop="1" thickBot="1" x14ac:dyDescent="0.3">
      <c r="B8" s="16">
        <v>2</v>
      </c>
      <c r="C8" s="30">
        <v>84500102012</v>
      </c>
      <c r="D8" s="31" t="s">
        <v>61</v>
      </c>
      <c r="E8" s="41">
        <f t="shared" si="0"/>
        <v>0</v>
      </c>
      <c r="F8" s="42"/>
      <c r="G8" s="63">
        <f t="shared" ref="G8:G45" si="7">(E8*20+F8)/20+0.2</f>
        <v>0.2</v>
      </c>
      <c r="H8" s="22"/>
      <c r="I8" s="16"/>
      <c r="J8" s="16"/>
      <c r="K8" s="16"/>
      <c r="L8" s="17"/>
      <c r="M8" s="27">
        <f t="shared" si="1"/>
        <v>0</v>
      </c>
      <c r="N8" s="22"/>
      <c r="O8" s="16"/>
      <c r="P8" s="16"/>
      <c r="Q8" s="16"/>
      <c r="R8" s="32"/>
      <c r="S8" s="27">
        <f t="shared" si="2"/>
        <v>0</v>
      </c>
      <c r="T8" s="22"/>
      <c r="U8" s="16"/>
      <c r="V8" s="16"/>
      <c r="W8" s="16"/>
      <c r="X8" s="17"/>
      <c r="Y8" s="27">
        <f t="shared" si="3"/>
        <v>0</v>
      </c>
      <c r="Z8" s="22"/>
      <c r="AA8" s="16"/>
      <c r="AB8" s="16"/>
      <c r="AC8" s="16"/>
      <c r="AD8" s="17"/>
      <c r="AE8" s="27">
        <f t="shared" si="4"/>
        <v>0</v>
      </c>
      <c r="AF8" s="22"/>
      <c r="AG8" s="16"/>
      <c r="AH8" s="16"/>
      <c r="AI8" s="16"/>
      <c r="AJ8" s="17"/>
      <c r="AK8" s="27">
        <f t="shared" si="5"/>
        <v>0</v>
      </c>
      <c r="AL8" s="22"/>
      <c r="AM8" s="16"/>
      <c r="AN8" s="16"/>
      <c r="AO8" s="16"/>
      <c r="AP8" s="17"/>
      <c r="AQ8" s="27">
        <f t="shared" si="6"/>
        <v>0</v>
      </c>
    </row>
    <row r="9" spans="2:43" ht="17.25" thickTop="1" thickBot="1" x14ac:dyDescent="0.3">
      <c r="B9" s="16">
        <v>3</v>
      </c>
      <c r="C9" s="30">
        <v>84500122012</v>
      </c>
      <c r="D9" s="31" t="s">
        <v>62</v>
      </c>
      <c r="E9" s="41">
        <f t="shared" si="0"/>
        <v>2.11</v>
      </c>
      <c r="F9" s="42">
        <v>19</v>
      </c>
      <c r="G9" s="63">
        <f t="shared" si="7"/>
        <v>3.26</v>
      </c>
      <c r="H9" s="22">
        <v>2.5</v>
      </c>
      <c r="I9" s="16">
        <v>3</v>
      </c>
      <c r="J9" s="16">
        <v>3.8</v>
      </c>
      <c r="K9" s="16">
        <v>3.5</v>
      </c>
      <c r="L9" s="17">
        <v>4</v>
      </c>
      <c r="M9" s="27">
        <f t="shared" si="1"/>
        <v>3.3600000000000003</v>
      </c>
      <c r="N9" s="22">
        <v>2</v>
      </c>
      <c r="O9" s="16">
        <v>2.5</v>
      </c>
      <c r="P9" s="16">
        <v>2</v>
      </c>
      <c r="Q9" s="16">
        <v>4</v>
      </c>
      <c r="R9" s="32">
        <v>4</v>
      </c>
      <c r="S9" s="27">
        <f t="shared" si="2"/>
        <v>2.9</v>
      </c>
      <c r="T9" s="22">
        <v>0.5</v>
      </c>
      <c r="U9" s="16">
        <v>2.5</v>
      </c>
      <c r="V9" s="16">
        <v>1</v>
      </c>
      <c r="W9" s="16">
        <v>3.4</v>
      </c>
      <c r="X9" s="17">
        <v>4.5</v>
      </c>
      <c r="Y9" s="27">
        <f t="shared" si="3"/>
        <v>2.38</v>
      </c>
      <c r="Z9" s="22">
        <v>2</v>
      </c>
      <c r="AA9" s="16">
        <v>4.5</v>
      </c>
      <c r="AB9" s="16">
        <v>4.5</v>
      </c>
      <c r="AC9" s="16"/>
      <c r="AD9" s="17">
        <v>4</v>
      </c>
      <c r="AE9" s="27">
        <f t="shared" si="4"/>
        <v>3</v>
      </c>
      <c r="AF9" s="22">
        <v>5</v>
      </c>
      <c r="AG9" s="16">
        <v>5</v>
      </c>
      <c r="AH9" s="16">
        <v>5</v>
      </c>
      <c r="AI9" s="16">
        <v>5</v>
      </c>
      <c r="AJ9" s="17">
        <v>5</v>
      </c>
      <c r="AK9" s="27">
        <f t="shared" si="5"/>
        <v>5</v>
      </c>
      <c r="AL9" s="22">
        <v>1</v>
      </c>
      <c r="AM9" s="16">
        <v>2.7</v>
      </c>
      <c r="AN9" s="16">
        <v>2</v>
      </c>
      <c r="AO9" s="16">
        <v>4</v>
      </c>
      <c r="AP9" s="17">
        <v>3.5</v>
      </c>
      <c r="AQ9" s="27">
        <f t="shared" si="6"/>
        <v>2.6399999999999997</v>
      </c>
    </row>
    <row r="10" spans="2:43" s="10" customFormat="1" ht="17.25" thickTop="1" thickBot="1" x14ac:dyDescent="0.3">
      <c r="B10" s="1">
        <v>4</v>
      </c>
      <c r="C10" s="2">
        <v>84502502009</v>
      </c>
      <c r="D10" s="3" t="s">
        <v>63</v>
      </c>
      <c r="E10" s="4">
        <f t="shared" si="0"/>
        <v>1.698</v>
      </c>
      <c r="F10" s="5">
        <v>13</v>
      </c>
      <c r="G10" s="64">
        <f t="shared" si="7"/>
        <v>2.548</v>
      </c>
      <c r="H10" s="6">
        <v>0</v>
      </c>
      <c r="I10" s="1">
        <v>0</v>
      </c>
      <c r="J10" s="1">
        <v>0</v>
      </c>
      <c r="K10" s="1">
        <v>0</v>
      </c>
      <c r="L10" s="7">
        <v>0</v>
      </c>
      <c r="M10" s="8">
        <f t="shared" si="1"/>
        <v>0</v>
      </c>
      <c r="N10" s="6">
        <v>3.3</v>
      </c>
      <c r="O10" s="1">
        <v>3.8</v>
      </c>
      <c r="P10" s="1">
        <v>4.5999999999999996</v>
      </c>
      <c r="Q10" s="1">
        <v>3.7</v>
      </c>
      <c r="R10" s="9">
        <v>4.7</v>
      </c>
      <c r="S10" s="8">
        <f t="shared" si="2"/>
        <v>4.0199999999999996</v>
      </c>
      <c r="T10" s="6">
        <v>0.5</v>
      </c>
      <c r="U10" s="1">
        <v>3.7</v>
      </c>
      <c r="V10" s="1">
        <v>0.5</v>
      </c>
      <c r="W10" s="1">
        <v>3.7</v>
      </c>
      <c r="X10" s="7"/>
      <c r="Y10" s="8">
        <f t="shared" si="3"/>
        <v>1.6800000000000002</v>
      </c>
      <c r="Z10" s="6">
        <v>3</v>
      </c>
      <c r="AA10" s="1">
        <v>4.5999999999999996</v>
      </c>
      <c r="AB10" s="1">
        <v>4.8</v>
      </c>
      <c r="AC10" s="1"/>
      <c r="AD10" s="7">
        <v>4.0999999999999996</v>
      </c>
      <c r="AE10" s="8">
        <f t="shared" si="4"/>
        <v>3.3</v>
      </c>
      <c r="AF10" s="6">
        <v>5</v>
      </c>
      <c r="AG10" s="1">
        <v>4</v>
      </c>
      <c r="AH10" s="1">
        <v>5</v>
      </c>
      <c r="AI10" s="1">
        <v>5</v>
      </c>
      <c r="AJ10" s="7">
        <v>4</v>
      </c>
      <c r="AK10" s="27">
        <f t="shared" si="5"/>
        <v>4.5999999999999996</v>
      </c>
      <c r="AL10" s="6">
        <v>2.2999999999999998</v>
      </c>
      <c r="AM10" s="1">
        <v>3.5</v>
      </c>
      <c r="AN10" s="1">
        <v>4.2</v>
      </c>
      <c r="AO10" s="1"/>
      <c r="AP10" s="7">
        <v>4.2</v>
      </c>
      <c r="AQ10" s="8">
        <f t="shared" si="6"/>
        <v>2.84</v>
      </c>
    </row>
    <row r="11" spans="2:43" ht="17.25" thickTop="1" thickBot="1" x14ac:dyDescent="0.3">
      <c r="B11" s="16">
        <v>5</v>
      </c>
      <c r="C11" s="30">
        <v>84500242012</v>
      </c>
      <c r="D11" s="31" t="s">
        <v>64</v>
      </c>
      <c r="E11" s="41">
        <f t="shared" si="0"/>
        <v>2.3639999999999999</v>
      </c>
      <c r="F11" s="42">
        <v>16</v>
      </c>
      <c r="G11" s="63">
        <f t="shared" si="7"/>
        <v>3.3640000000000003</v>
      </c>
      <c r="H11" s="22">
        <v>3</v>
      </c>
      <c r="I11" s="16">
        <v>2.2999999999999998</v>
      </c>
      <c r="J11" s="16">
        <v>2.7</v>
      </c>
      <c r="K11" s="16">
        <v>3.7</v>
      </c>
      <c r="L11" s="17">
        <v>5</v>
      </c>
      <c r="M11" s="27">
        <f t="shared" si="1"/>
        <v>3.34</v>
      </c>
      <c r="N11" s="22">
        <v>3</v>
      </c>
      <c r="O11" s="16">
        <v>3.5</v>
      </c>
      <c r="P11" s="16">
        <v>4.7</v>
      </c>
      <c r="Q11" s="16">
        <v>4.4000000000000004</v>
      </c>
      <c r="R11" s="32">
        <v>5</v>
      </c>
      <c r="S11" s="27">
        <f t="shared" si="2"/>
        <v>4.12</v>
      </c>
      <c r="T11" s="22">
        <v>0.5</v>
      </c>
      <c r="U11" s="16">
        <v>1</v>
      </c>
      <c r="V11" s="16">
        <v>1</v>
      </c>
      <c r="W11" s="16">
        <v>2.8</v>
      </c>
      <c r="X11" s="17">
        <v>5</v>
      </c>
      <c r="Y11" s="27">
        <f t="shared" si="3"/>
        <v>2.06</v>
      </c>
      <c r="Z11" s="22">
        <v>3.8</v>
      </c>
      <c r="AA11" s="16">
        <v>4.5</v>
      </c>
      <c r="AB11" s="16">
        <v>3.4</v>
      </c>
      <c r="AC11" s="16"/>
      <c r="AD11" s="17">
        <v>5</v>
      </c>
      <c r="AE11" s="27">
        <f t="shared" si="4"/>
        <v>3.3400000000000007</v>
      </c>
      <c r="AF11" s="22">
        <v>4.5</v>
      </c>
      <c r="AG11" s="16">
        <v>2.5</v>
      </c>
      <c r="AH11" s="16">
        <v>2.5</v>
      </c>
      <c r="AI11" s="16">
        <v>5</v>
      </c>
      <c r="AJ11" s="17">
        <v>5</v>
      </c>
      <c r="AK11" s="27">
        <f t="shared" si="5"/>
        <v>3.9</v>
      </c>
      <c r="AL11" s="22">
        <v>3.5</v>
      </c>
      <c r="AM11" s="16">
        <v>3.7</v>
      </c>
      <c r="AN11" s="16">
        <v>2</v>
      </c>
      <c r="AO11" s="16">
        <v>5</v>
      </c>
      <c r="AP11" s="17">
        <v>3.7</v>
      </c>
      <c r="AQ11" s="27">
        <f t="shared" si="6"/>
        <v>3.5799999999999996</v>
      </c>
    </row>
    <row r="12" spans="2:43" ht="17.25" thickTop="1" thickBot="1" x14ac:dyDescent="0.3">
      <c r="B12" s="16">
        <v>6</v>
      </c>
      <c r="C12" s="30">
        <v>84500262012</v>
      </c>
      <c r="D12" s="31" t="s">
        <v>65</v>
      </c>
      <c r="E12" s="41">
        <f t="shared" si="0"/>
        <v>0.13100000000000001</v>
      </c>
      <c r="F12" s="42"/>
      <c r="G12" s="63">
        <f t="shared" si="7"/>
        <v>0.33100000000000002</v>
      </c>
      <c r="H12" s="22"/>
      <c r="I12" s="16">
        <v>2.7</v>
      </c>
      <c r="J12" s="16"/>
      <c r="K12" s="16"/>
      <c r="L12" s="17"/>
      <c r="M12" s="27">
        <f t="shared" si="1"/>
        <v>0.54</v>
      </c>
      <c r="N12" s="22"/>
      <c r="O12" s="16"/>
      <c r="P12" s="16">
        <v>2.5</v>
      </c>
      <c r="Q12" s="16"/>
      <c r="R12" s="32"/>
      <c r="S12" s="27">
        <f t="shared" si="2"/>
        <v>0.5</v>
      </c>
      <c r="T12" s="22"/>
      <c r="U12" s="16"/>
      <c r="V12" s="16"/>
      <c r="W12" s="16"/>
      <c r="X12" s="17"/>
      <c r="Y12" s="27">
        <f t="shared" si="3"/>
        <v>0</v>
      </c>
      <c r="Z12" s="22"/>
      <c r="AA12" s="16"/>
      <c r="AB12" s="16"/>
      <c r="AC12" s="16"/>
      <c r="AD12" s="17"/>
      <c r="AE12" s="27">
        <f t="shared" si="4"/>
        <v>0</v>
      </c>
      <c r="AF12" s="22"/>
      <c r="AG12" s="16"/>
      <c r="AH12" s="16"/>
      <c r="AI12" s="16"/>
      <c r="AJ12" s="17"/>
      <c r="AK12" s="27">
        <f t="shared" si="5"/>
        <v>0</v>
      </c>
      <c r="AL12" s="22"/>
      <c r="AM12" s="16"/>
      <c r="AN12" s="16"/>
      <c r="AO12" s="16"/>
      <c r="AP12" s="17"/>
      <c r="AQ12" s="27">
        <f t="shared" si="6"/>
        <v>0</v>
      </c>
    </row>
    <row r="13" spans="2:43" ht="17.25" thickTop="1" thickBot="1" x14ac:dyDescent="0.3">
      <c r="B13" s="16">
        <v>7</v>
      </c>
      <c r="C13" s="30">
        <v>84500292012</v>
      </c>
      <c r="D13" s="31" t="s">
        <v>66</v>
      </c>
      <c r="E13" s="41">
        <f t="shared" si="0"/>
        <v>2.6867000000000001</v>
      </c>
      <c r="F13" s="42">
        <v>12</v>
      </c>
      <c r="G13" s="63">
        <f t="shared" si="7"/>
        <v>3.4867000000000008</v>
      </c>
      <c r="H13" s="22">
        <v>2.2999999999999998</v>
      </c>
      <c r="I13" s="16">
        <v>3.5</v>
      </c>
      <c r="J13" s="16">
        <v>5.5</v>
      </c>
      <c r="K13" s="16">
        <v>4.99</v>
      </c>
      <c r="L13" s="17">
        <v>4.5999999999999996</v>
      </c>
      <c r="M13" s="27">
        <f t="shared" si="1"/>
        <v>4.1779999999999999</v>
      </c>
      <c r="N13" s="22">
        <v>3.7</v>
      </c>
      <c r="O13" s="16">
        <v>4.7</v>
      </c>
      <c r="P13" s="16">
        <v>5.5</v>
      </c>
      <c r="Q13" s="16">
        <v>5</v>
      </c>
      <c r="R13" s="32">
        <v>4.5999999999999996</v>
      </c>
      <c r="S13" s="27">
        <f t="shared" si="2"/>
        <v>4.7</v>
      </c>
      <c r="T13" s="22">
        <v>0.5</v>
      </c>
      <c r="U13" s="16">
        <v>3</v>
      </c>
      <c r="V13" s="16">
        <v>1.5</v>
      </c>
      <c r="W13" s="16">
        <v>4.2</v>
      </c>
      <c r="X13" s="17">
        <v>3.1</v>
      </c>
      <c r="Y13" s="27">
        <f t="shared" si="3"/>
        <v>2.46</v>
      </c>
      <c r="Z13" s="22">
        <v>2.2999999999999998</v>
      </c>
      <c r="AA13" s="16">
        <v>4.5999999999999996</v>
      </c>
      <c r="AB13" s="16">
        <v>3.5</v>
      </c>
      <c r="AC13" s="16">
        <v>4.5</v>
      </c>
      <c r="AD13" s="17">
        <v>4.5999999999999996</v>
      </c>
      <c r="AE13" s="27">
        <f t="shared" si="4"/>
        <v>3.9</v>
      </c>
      <c r="AF13" s="22">
        <v>5</v>
      </c>
      <c r="AG13" s="16">
        <v>5</v>
      </c>
      <c r="AH13" s="16">
        <v>4.4000000000000004</v>
      </c>
      <c r="AI13" s="16">
        <v>5</v>
      </c>
      <c r="AJ13" s="17">
        <v>4</v>
      </c>
      <c r="AK13" s="27">
        <f t="shared" si="5"/>
        <v>4.68</v>
      </c>
      <c r="AL13" s="22">
        <v>2.2000000000000002</v>
      </c>
      <c r="AM13" s="16">
        <v>3.7</v>
      </c>
      <c r="AN13" s="16">
        <v>3.5</v>
      </c>
      <c r="AO13" s="16">
        <v>4.5999999999999996</v>
      </c>
      <c r="AP13" s="17">
        <v>4</v>
      </c>
      <c r="AQ13" s="27">
        <f t="shared" si="6"/>
        <v>3.6</v>
      </c>
    </row>
    <row r="14" spans="2:43" ht="17.25" thickTop="1" thickBot="1" x14ac:dyDescent="0.3">
      <c r="B14" s="16">
        <v>8</v>
      </c>
      <c r="C14" s="30">
        <v>84500382012</v>
      </c>
      <c r="D14" s="31" t="s">
        <v>67</v>
      </c>
      <c r="E14" s="41">
        <f t="shared" si="0"/>
        <v>2.5070000000000001</v>
      </c>
      <c r="F14" s="42">
        <v>18</v>
      </c>
      <c r="G14" s="63">
        <f t="shared" si="7"/>
        <v>3.6070000000000002</v>
      </c>
      <c r="H14" s="22">
        <v>2</v>
      </c>
      <c r="I14" s="16">
        <v>3</v>
      </c>
      <c r="J14" s="16">
        <v>4.3</v>
      </c>
      <c r="K14" s="16">
        <v>4.3</v>
      </c>
      <c r="L14" s="17">
        <v>4.2</v>
      </c>
      <c r="M14" s="27">
        <f t="shared" si="1"/>
        <v>3.56</v>
      </c>
      <c r="N14" s="22">
        <v>3.8</v>
      </c>
      <c r="O14" s="16">
        <v>4.5999999999999996</v>
      </c>
      <c r="P14" s="16">
        <v>4</v>
      </c>
      <c r="Q14" s="16">
        <v>4.3</v>
      </c>
      <c r="R14" s="32">
        <v>4.7</v>
      </c>
      <c r="S14" s="27">
        <f t="shared" si="2"/>
        <v>4.2799999999999994</v>
      </c>
      <c r="T14" s="22">
        <v>2</v>
      </c>
      <c r="U14" s="16">
        <v>1.5</v>
      </c>
      <c r="V14" s="16">
        <v>0.5</v>
      </c>
      <c r="W14" s="16">
        <v>3.7</v>
      </c>
      <c r="X14" s="17">
        <v>4.2</v>
      </c>
      <c r="Y14" s="27">
        <f t="shared" si="3"/>
        <v>2.38</v>
      </c>
      <c r="Z14" s="22">
        <v>3</v>
      </c>
      <c r="AA14" s="16">
        <v>4.5999999999999996</v>
      </c>
      <c r="AB14" s="16">
        <v>4.0999999999999996</v>
      </c>
      <c r="AC14" s="16">
        <v>4.2</v>
      </c>
      <c r="AD14" s="17"/>
      <c r="AE14" s="27">
        <f t="shared" si="4"/>
        <v>3.1799999999999997</v>
      </c>
      <c r="AF14" s="22">
        <v>5</v>
      </c>
      <c r="AG14" s="16">
        <v>4.5</v>
      </c>
      <c r="AH14" s="16">
        <v>5</v>
      </c>
      <c r="AI14" s="16">
        <v>5</v>
      </c>
      <c r="AJ14" s="17">
        <v>5</v>
      </c>
      <c r="AK14" s="27">
        <f t="shared" si="5"/>
        <v>4.9000000000000004</v>
      </c>
      <c r="AL14" s="22">
        <v>2.2999999999999998</v>
      </c>
      <c r="AM14" s="16">
        <v>3.5</v>
      </c>
      <c r="AN14" s="16">
        <v>4.2</v>
      </c>
      <c r="AO14" s="16">
        <v>4.4000000000000004</v>
      </c>
      <c r="AP14" s="17">
        <v>4.2</v>
      </c>
      <c r="AQ14" s="27">
        <f t="shared" si="6"/>
        <v>3.72</v>
      </c>
    </row>
    <row r="15" spans="2:43" ht="17.25" thickTop="1" thickBot="1" x14ac:dyDescent="0.3">
      <c r="B15" s="16">
        <v>9</v>
      </c>
      <c r="C15" s="30">
        <v>84500402012</v>
      </c>
      <c r="D15" s="31" t="s">
        <v>68</v>
      </c>
      <c r="E15" s="41">
        <f t="shared" si="0"/>
        <v>2.4420000000000002</v>
      </c>
      <c r="F15" s="42">
        <v>15</v>
      </c>
      <c r="G15" s="63">
        <f t="shared" si="7"/>
        <v>3.3920000000000003</v>
      </c>
      <c r="H15" s="22">
        <v>3.8</v>
      </c>
      <c r="I15" s="16">
        <v>2.9</v>
      </c>
      <c r="J15" s="16">
        <v>4.3</v>
      </c>
      <c r="K15" s="16">
        <v>4.5</v>
      </c>
      <c r="L15" s="17"/>
      <c r="M15" s="27">
        <f t="shared" si="1"/>
        <v>3.1</v>
      </c>
      <c r="N15" s="22">
        <v>3</v>
      </c>
      <c r="O15" s="16">
        <v>4.5999999999999996</v>
      </c>
      <c r="P15" s="16">
        <v>4.5</v>
      </c>
      <c r="Q15" s="16">
        <v>4.2</v>
      </c>
      <c r="R15" s="32">
        <v>4.3</v>
      </c>
      <c r="S15" s="27">
        <f t="shared" si="2"/>
        <v>4.12</v>
      </c>
      <c r="T15" s="22">
        <v>1.7</v>
      </c>
      <c r="U15" s="16">
        <v>1.5</v>
      </c>
      <c r="V15" s="16">
        <v>0.5</v>
      </c>
      <c r="W15" s="16">
        <v>3.7</v>
      </c>
      <c r="X15" s="17">
        <v>4.2</v>
      </c>
      <c r="Y15" s="27">
        <f t="shared" si="3"/>
        <v>2.3200000000000003</v>
      </c>
      <c r="Z15" s="22">
        <v>3</v>
      </c>
      <c r="AA15" s="16">
        <v>4.5999999999999996</v>
      </c>
      <c r="AB15" s="16">
        <v>4.0999999999999996</v>
      </c>
      <c r="AC15" s="16">
        <v>4.2</v>
      </c>
      <c r="AD15" s="17">
        <v>4.2</v>
      </c>
      <c r="AE15" s="27">
        <f t="shared" si="4"/>
        <v>4.0199999999999996</v>
      </c>
      <c r="AF15" s="22">
        <v>2.5</v>
      </c>
      <c r="AG15" s="16">
        <v>5</v>
      </c>
      <c r="AH15" s="16">
        <v>5</v>
      </c>
      <c r="AI15" s="16">
        <v>4</v>
      </c>
      <c r="AJ15" s="17">
        <v>5</v>
      </c>
      <c r="AK15" s="27">
        <f t="shared" si="5"/>
        <v>4.3</v>
      </c>
      <c r="AL15" s="22">
        <v>2.2999999999999998</v>
      </c>
      <c r="AM15" s="16">
        <v>3.5</v>
      </c>
      <c r="AN15" s="16">
        <v>4.2</v>
      </c>
      <c r="AO15" s="16">
        <v>3.7</v>
      </c>
      <c r="AP15" s="17">
        <v>4.2</v>
      </c>
      <c r="AQ15" s="27">
        <f t="shared" si="6"/>
        <v>3.5800000000000005</v>
      </c>
    </row>
    <row r="16" spans="2:43" ht="17.25" thickTop="1" thickBot="1" x14ac:dyDescent="0.3">
      <c r="B16" s="16">
        <v>10</v>
      </c>
      <c r="C16" s="30">
        <v>84500482012</v>
      </c>
      <c r="D16" s="31" t="s">
        <v>69</v>
      </c>
      <c r="E16" s="41">
        <f t="shared" si="0"/>
        <v>2.5270000000000001</v>
      </c>
      <c r="F16" s="42">
        <v>9</v>
      </c>
      <c r="G16" s="63">
        <f t="shared" si="7"/>
        <v>3.1770000000000005</v>
      </c>
      <c r="H16" s="22">
        <v>3.6</v>
      </c>
      <c r="I16" s="16">
        <v>3</v>
      </c>
      <c r="J16" s="16">
        <v>3.8</v>
      </c>
      <c r="K16" s="16">
        <v>3.7</v>
      </c>
      <c r="L16" s="17">
        <v>4.5999999999999996</v>
      </c>
      <c r="M16" s="27">
        <f t="shared" si="1"/>
        <v>3.7399999999999993</v>
      </c>
      <c r="N16" s="22">
        <v>4</v>
      </c>
      <c r="O16" s="16">
        <v>3.8</v>
      </c>
      <c r="P16" s="16">
        <v>4.4000000000000004</v>
      </c>
      <c r="Q16" s="16">
        <v>3.7</v>
      </c>
      <c r="R16" s="32">
        <v>4.5999999999999996</v>
      </c>
      <c r="S16" s="27">
        <f t="shared" si="2"/>
        <v>4.0999999999999996</v>
      </c>
      <c r="T16" s="22">
        <v>2.8</v>
      </c>
      <c r="U16" s="16">
        <v>0.5</v>
      </c>
      <c r="V16" s="16">
        <v>3.5</v>
      </c>
      <c r="W16" s="16">
        <v>1.5</v>
      </c>
      <c r="X16" s="17">
        <v>3.1</v>
      </c>
      <c r="Y16" s="27">
        <f t="shared" si="3"/>
        <v>2.2800000000000002</v>
      </c>
      <c r="Z16" s="22">
        <v>2.2999999999999998</v>
      </c>
      <c r="AA16" s="16">
        <v>4.5999999999999996</v>
      </c>
      <c r="AB16" s="16">
        <v>3.5</v>
      </c>
      <c r="AC16" s="16">
        <v>4.5</v>
      </c>
      <c r="AD16" s="17">
        <v>4.5999999999999996</v>
      </c>
      <c r="AE16" s="27">
        <f t="shared" si="4"/>
        <v>3.9</v>
      </c>
      <c r="AF16" s="22">
        <v>2</v>
      </c>
      <c r="AG16" s="16">
        <v>4.8</v>
      </c>
      <c r="AH16" s="16">
        <v>5</v>
      </c>
      <c r="AI16" s="16">
        <v>5</v>
      </c>
      <c r="AJ16" s="17">
        <v>5</v>
      </c>
      <c r="AK16" s="27">
        <f t="shared" si="5"/>
        <v>4.3600000000000003</v>
      </c>
      <c r="AL16" s="22">
        <v>2.2000000000000002</v>
      </c>
      <c r="AM16" s="16">
        <v>3.7</v>
      </c>
      <c r="AN16" s="16">
        <v>3.5</v>
      </c>
      <c r="AO16" s="16">
        <v>4.5999999999999996</v>
      </c>
      <c r="AP16" s="17">
        <v>4</v>
      </c>
      <c r="AQ16" s="27">
        <f t="shared" si="6"/>
        <v>3.6</v>
      </c>
    </row>
    <row r="17" spans="2:43" ht="17.25" thickTop="1" thickBot="1" x14ac:dyDescent="0.3">
      <c r="B17" s="16">
        <v>11</v>
      </c>
      <c r="C17" s="30">
        <v>84500522012</v>
      </c>
      <c r="D17" s="31" t="s">
        <v>70</v>
      </c>
      <c r="E17" s="41">
        <f t="shared" si="0"/>
        <v>0.88699999999999979</v>
      </c>
      <c r="F17" s="43"/>
      <c r="G17" s="63">
        <f t="shared" si="7"/>
        <v>1.0869999999999997</v>
      </c>
      <c r="H17" s="22"/>
      <c r="I17" s="16"/>
      <c r="J17" s="16">
        <v>3.3</v>
      </c>
      <c r="K17" s="16"/>
      <c r="L17" s="17"/>
      <c r="M17" s="27">
        <f t="shared" si="1"/>
        <v>0.65999999999999992</v>
      </c>
      <c r="N17" s="22"/>
      <c r="O17" s="16">
        <v>2.8</v>
      </c>
      <c r="P17" s="16">
        <v>3.3</v>
      </c>
      <c r="Q17" s="16"/>
      <c r="R17" s="32"/>
      <c r="S17" s="27">
        <f t="shared" si="2"/>
        <v>1.22</v>
      </c>
      <c r="T17" s="22"/>
      <c r="U17" s="16"/>
      <c r="V17" s="16"/>
      <c r="W17" s="16"/>
      <c r="X17" s="17"/>
      <c r="Y17" s="27">
        <f t="shared" si="3"/>
        <v>0</v>
      </c>
      <c r="Z17" s="22"/>
      <c r="AA17" s="16"/>
      <c r="AB17" s="16">
        <v>4.5999999999999996</v>
      </c>
      <c r="AC17" s="16"/>
      <c r="AD17" s="17"/>
      <c r="AE17" s="27">
        <f t="shared" si="4"/>
        <v>0.91999999999999993</v>
      </c>
      <c r="AF17" s="22"/>
      <c r="AG17" s="16"/>
      <c r="AH17" s="16">
        <v>4.5999999999999996</v>
      </c>
      <c r="AI17" s="16"/>
      <c r="AJ17" s="17"/>
      <c r="AK17" s="27">
        <f t="shared" si="5"/>
        <v>0.91999999999999993</v>
      </c>
      <c r="AL17" s="22">
        <v>1</v>
      </c>
      <c r="AM17" s="16">
        <v>2.7</v>
      </c>
      <c r="AN17" s="16">
        <v>2</v>
      </c>
      <c r="AO17" s="16">
        <v>4</v>
      </c>
      <c r="AP17" s="17">
        <v>3.5</v>
      </c>
      <c r="AQ17" s="27">
        <f t="shared" si="6"/>
        <v>2.6399999999999997</v>
      </c>
    </row>
    <row r="18" spans="2:43" ht="17.25" thickTop="1" thickBot="1" x14ac:dyDescent="0.3">
      <c r="B18" s="16">
        <v>12</v>
      </c>
      <c r="C18" s="30">
        <v>84500572012</v>
      </c>
      <c r="D18" s="31" t="s">
        <v>71</v>
      </c>
      <c r="E18" s="41">
        <f t="shared" si="0"/>
        <v>2.3849999999999998</v>
      </c>
      <c r="F18" s="44">
        <v>14</v>
      </c>
      <c r="G18" s="63">
        <f t="shared" si="7"/>
        <v>3.2850000000000001</v>
      </c>
      <c r="H18" s="22">
        <v>2.8</v>
      </c>
      <c r="I18" s="16">
        <v>2.9</v>
      </c>
      <c r="J18" s="16">
        <v>3.1</v>
      </c>
      <c r="K18" s="16">
        <v>3</v>
      </c>
      <c r="L18" s="17">
        <v>3.5</v>
      </c>
      <c r="M18" s="27">
        <f t="shared" si="1"/>
        <v>3.0599999999999996</v>
      </c>
      <c r="N18" s="22">
        <v>4.0999999999999996</v>
      </c>
      <c r="O18" s="16">
        <v>3</v>
      </c>
      <c r="P18" s="16">
        <v>3.5</v>
      </c>
      <c r="Q18" s="16">
        <v>3.9</v>
      </c>
      <c r="R18" s="32">
        <v>4</v>
      </c>
      <c r="S18" s="27">
        <f t="shared" si="2"/>
        <v>3.7</v>
      </c>
      <c r="T18" s="22">
        <v>1.7</v>
      </c>
      <c r="U18" s="16">
        <v>1.5</v>
      </c>
      <c r="V18" s="16">
        <v>0.5</v>
      </c>
      <c r="W18" s="16">
        <v>3.7</v>
      </c>
      <c r="X18" s="17">
        <v>3.5</v>
      </c>
      <c r="Y18" s="27">
        <f t="shared" si="3"/>
        <v>2.1800000000000002</v>
      </c>
      <c r="Z18" s="22">
        <v>3</v>
      </c>
      <c r="AA18" s="16">
        <v>4.5999999999999996</v>
      </c>
      <c r="AB18" s="16">
        <v>4.0999999999999996</v>
      </c>
      <c r="AC18" s="16">
        <v>3.5</v>
      </c>
      <c r="AD18" s="17">
        <v>4.0999999999999996</v>
      </c>
      <c r="AE18" s="27">
        <f t="shared" si="4"/>
        <v>3.8599999999999994</v>
      </c>
      <c r="AF18" s="22">
        <v>5</v>
      </c>
      <c r="AG18" s="16">
        <v>5</v>
      </c>
      <c r="AH18" s="16">
        <v>4.8</v>
      </c>
      <c r="AI18" s="16">
        <v>5</v>
      </c>
      <c r="AJ18" s="17">
        <v>3.8</v>
      </c>
      <c r="AK18" s="27">
        <f t="shared" si="5"/>
        <v>4.7200000000000006</v>
      </c>
      <c r="AL18" s="22">
        <v>2.2999999999999998</v>
      </c>
      <c r="AM18" s="16">
        <v>3.5</v>
      </c>
      <c r="AN18" s="16">
        <v>4.2</v>
      </c>
      <c r="AO18" s="16">
        <v>3.7</v>
      </c>
      <c r="AP18" s="17">
        <v>4.2</v>
      </c>
      <c r="AQ18" s="27">
        <f t="shared" si="6"/>
        <v>3.5800000000000005</v>
      </c>
    </row>
    <row r="19" spans="2:43" ht="17.25" thickTop="1" thickBot="1" x14ac:dyDescent="0.3">
      <c r="B19" s="16">
        <v>13</v>
      </c>
      <c r="C19" s="30">
        <v>84500582012</v>
      </c>
      <c r="D19" s="31" t="s">
        <v>72</v>
      </c>
      <c r="E19" s="41">
        <f t="shared" si="0"/>
        <v>2.202</v>
      </c>
      <c r="F19" s="42">
        <v>14</v>
      </c>
      <c r="G19" s="63">
        <f t="shared" si="7"/>
        <v>3.1020000000000003</v>
      </c>
      <c r="H19" s="22">
        <v>3</v>
      </c>
      <c r="I19" s="16">
        <v>2.2999999999999998</v>
      </c>
      <c r="J19" s="16">
        <v>2.7</v>
      </c>
      <c r="K19" s="16">
        <v>3.7</v>
      </c>
      <c r="L19" s="17">
        <v>5</v>
      </c>
      <c r="M19" s="27">
        <f t="shared" si="1"/>
        <v>3.34</v>
      </c>
      <c r="N19" s="22">
        <v>3</v>
      </c>
      <c r="O19" s="16">
        <v>3.5</v>
      </c>
      <c r="P19" s="16">
        <v>4.7</v>
      </c>
      <c r="Q19" s="16">
        <v>4.4000000000000004</v>
      </c>
      <c r="R19" s="32">
        <v>5</v>
      </c>
      <c r="S19" s="27">
        <f t="shared" si="2"/>
        <v>4.12</v>
      </c>
      <c r="T19" s="22">
        <v>0.5</v>
      </c>
      <c r="U19" s="16">
        <v>0.5</v>
      </c>
      <c r="V19" s="16">
        <v>1</v>
      </c>
      <c r="W19" s="16">
        <v>2.8</v>
      </c>
      <c r="X19" s="17"/>
      <c r="Y19" s="27">
        <f t="shared" si="3"/>
        <v>0.96</v>
      </c>
      <c r="Z19" s="22">
        <v>3.8</v>
      </c>
      <c r="AA19" s="16">
        <v>4.5</v>
      </c>
      <c r="AB19" s="16">
        <v>3.4</v>
      </c>
      <c r="AC19" s="16"/>
      <c r="AD19" s="17">
        <v>5</v>
      </c>
      <c r="AE19" s="27">
        <f t="shared" si="4"/>
        <v>3.3400000000000007</v>
      </c>
      <c r="AF19" s="22">
        <v>4.3</v>
      </c>
      <c r="AG19" s="16">
        <v>2.5</v>
      </c>
      <c r="AH19" s="16">
        <v>2.5</v>
      </c>
      <c r="AI19" s="16">
        <v>5</v>
      </c>
      <c r="AJ19" s="17"/>
      <c r="AK19" s="27">
        <f t="shared" si="5"/>
        <v>2.8600000000000003</v>
      </c>
      <c r="AL19" s="22">
        <v>3.5</v>
      </c>
      <c r="AM19" s="16">
        <v>3.7</v>
      </c>
      <c r="AN19" s="16">
        <v>2</v>
      </c>
      <c r="AO19" s="16">
        <v>5</v>
      </c>
      <c r="AP19" s="17">
        <v>3.7</v>
      </c>
      <c r="AQ19" s="27">
        <f t="shared" si="6"/>
        <v>3.5799999999999996</v>
      </c>
    </row>
    <row r="20" spans="2:43" ht="17.25" thickTop="1" thickBot="1" x14ac:dyDescent="0.3">
      <c r="B20" s="16">
        <v>14</v>
      </c>
      <c r="C20" s="30">
        <v>84500602012</v>
      </c>
      <c r="D20" s="31" t="s">
        <v>73</v>
      </c>
      <c r="E20" s="41">
        <f t="shared" si="0"/>
        <v>0</v>
      </c>
      <c r="F20" s="42"/>
      <c r="G20" s="63">
        <f t="shared" si="7"/>
        <v>0.2</v>
      </c>
      <c r="H20" s="22"/>
      <c r="I20" s="16"/>
      <c r="J20" s="16"/>
      <c r="K20" s="16"/>
      <c r="L20" s="17"/>
      <c r="M20" s="27">
        <f t="shared" si="1"/>
        <v>0</v>
      </c>
      <c r="N20" s="22"/>
      <c r="O20" s="16"/>
      <c r="P20" s="16"/>
      <c r="Q20" s="16"/>
      <c r="R20" s="32"/>
      <c r="S20" s="27">
        <f t="shared" si="2"/>
        <v>0</v>
      </c>
      <c r="T20" s="22"/>
      <c r="U20" s="16"/>
      <c r="V20" s="16"/>
      <c r="W20" s="16"/>
      <c r="X20" s="17"/>
      <c r="Y20" s="27">
        <f t="shared" si="3"/>
        <v>0</v>
      </c>
      <c r="Z20" s="22"/>
      <c r="AA20" s="16"/>
      <c r="AB20" s="16"/>
      <c r="AC20" s="16"/>
      <c r="AD20" s="17"/>
      <c r="AE20" s="27">
        <f t="shared" si="4"/>
        <v>0</v>
      </c>
      <c r="AF20" s="22"/>
      <c r="AG20" s="16"/>
      <c r="AH20" s="16"/>
      <c r="AI20" s="16"/>
      <c r="AJ20" s="17"/>
      <c r="AK20" s="27">
        <f t="shared" si="5"/>
        <v>0</v>
      </c>
      <c r="AL20" s="22"/>
      <c r="AM20" s="16"/>
      <c r="AN20" s="16"/>
      <c r="AO20" s="16"/>
      <c r="AP20" s="17"/>
      <c r="AQ20" s="27">
        <f t="shared" si="6"/>
        <v>0</v>
      </c>
    </row>
    <row r="21" spans="2:43" ht="17.25" thickTop="1" thickBot="1" x14ac:dyDescent="0.3">
      <c r="B21" s="16">
        <v>15</v>
      </c>
      <c r="C21" s="30">
        <v>84500632012</v>
      </c>
      <c r="D21" s="31" t="s">
        <v>74</v>
      </c>
      <c r="E21" s="41">
        <f t="shared" si="0"/>
        <v>2.907</v>
      </c>
      <c r="F21" s="42">
        <v>13</v>
      </c>
      <c r="G21" s="63">
        <f t="shared" si="7"/>
        <v>3.7570000000000001</v>
      </c>
      <c r="H21" s="22">
        <v>4.5</v>
      </c>
      <c r="I21" s="16">
        <v>2.9</v>
      </c>
      <c r="J21" s="16">
        <v>3.7</v>
      </c>
      <c r="K21" s="16">
        <v>4.8</v>
      </c>
      <c r="L21" s="17">
        <v>4.8</v>
      </c>
      <c r="M21" s="27">
        <f t="shared" si="1"/>
        <v>4.1400000000000006</v>
      </c>
      <c r="N21" s="22">
        <v>4.8</v>
      </c>
      <c r="O21" s="16">
        <v>4.8</v>
      </c>
      <c r="P21" s="16">
        <v>4.3</v>
      </c>
      <c r="Q21" s="16">
        <v>4.3</v>
      </c>
      <c r="R21" s="32">
        <v>4.8</v>
      </c>
      <c r="S21" s="27">
        <f t="shared" si="2"/>
        <v>4.5999999999999996</v>
      </c>
      <c r="T21" s="22">
        <v>2.2000000000000002</v>
      </c>
      <c r="U21" s="16">
        <v>3.5</v>
      </c>
      <c r="V21" s="16">
        <v>1.5</v>
      </c>
      <c r="W21" s="16">
        <v>3.7</v>
      </c>
      <c r="X21" s="17">
        <v>4.5</v>
      </c>
      <c r="Y21" s="27">
        <f t="shared" si="3"/>
        <v>3.08</v>
      </c>
      <c r="Z21" s="22">
        <v>4.5</v>
      </c>
      <c r="AA21" s="16">
        <v>4.5</v>
      </c>
      <c r="AB21" s="16">
        <v>4.3</v>
      </c>
      <c r="AC21" s="16">
        <v>4.5</v>
      </c>
      <c r="AD21" s="17">
        <v>4.8</v>
      </c>
      <c r="AE21" s="27">
        <f t="shared" si="4"/>
        <v>4.5200000000000005</v>
      </c>
      <c r="AF21" s="22">
        <v>5</v>
      </c>
      <c r="AG21" s="16">
        <v>5</v>
      </c>
      <c r="AH21" s="16">
        <v>5</v>
      </c>
      <c r="AI21" s="16">
        <v>5</v>
      </c>
      <c r="AJ21" s="17">
        <v>5</v>
      </c>
      <c r="AK21" s="27">
        <f t="shared" si="5"/>
        <v>5</v>
      </c>
      <c r="AL21" s="22">
        <v>3</v>
      </c>
      <c r="AM21" s="16">
        <v>3.8</v>
      </c>
      <c r="AN21" s="16">
        <v>4.3</v>
      </c>
      <c r="AO21" s="16">
        <v>4.8</v>
      </c>
      <c r="AP21" s="17">
        <v>4.5</v>
      </c>
      <c r="AQ21" s="27">
        <f t="shared" si="6"/>
        <v>4.08</v>
      </c>
    </row>
    <row r="22" spans="2:43" s="10" customFormat="1" ht="17.25" thickTop="1" thickBot="1" x14ac:dyDescent="0.3">
      <c r="B22" s="1">
        <v>16</v>
      </c>
      <c r="C22" s="2">
        <v>84500692012</v>
      </c>
      <c r="D22" s="3" t="s">
        <v>75</v>
      </c>
      <c r="E22" s="4">
        <f t="shared" si="0"/>
        <v>1.6240000000000001</v>
      </c>
      <c r="F22" s="5">
        <v>15</v>
      </c>
      <c r="G22" s="64">
        <f t="shared" si="7"/>
        <v>2.5740000000000003</v>
      </c>
      <c r="H22" s="6">
        <v>0</v>
      </c>
      <c r="I22" s="1">
        <v>3</v>
      </c>
      <c r="J22" s="1">
        <v>0</v>
      </c>
      <c r="K22" s="1"/>
      <c r="L22" s="7">
        <v>4.4000000000000004</v>
      </c>
      <c r="M22" s="8">
        <f t="shared" si="1"/>
        <v>1.48</v>
      </c>
      <c r="N22" s="6">
        <v>0</v>
      </c>
      <c r="O22" s="1">
        <v>0</v>
      </c>
      <c r="P22" s="1">
        <v>3.4</v>
      </c>
      <c r="Q22" s="1">
        <v>3.7</v>
      </c>
      <c r="R22" s="9"/>
      <c r="S22" s="8">
        <f t="shared" si="2"/>
        <v>1.42</v>
      </c>
      <c r="T22" s="6">
        <v>1</v>
      </c>
      <c r="U22" s="1">
        <v>1.3</v>
      </c>
      <c r="V22" s="1">
        <v>0.5</v>
      </c>
      <c r="W22" s="1">
        <v>3.7</v>
      </c>
      <c r="X22" s="7"/>
      <c r="Y22" s="8">
        <f t="shared" si="3"/>
        <v>1.3</v>
      </c>
      <c r="Z22" s="6">
        <v>3</v>
      </c>
      <c r="AA22" s="1">
        <v>4.5999999999999996</v>
      </c>
      <c r="AB22" s="1">
        <v>4.0999999999999996</v>
      </c>
      <c r="AC22" s="1"/>
      <c r="AD22" s="7">
        <v>4.0999999999999996</v>
      </c>
      <c r="AE22" s="8">
        <f t="shared" si="4"/>
        <v>3.1599999999999997</v>
      </c>
      <c r="AF22" s="6">
        <v>2.5</v>
      </c>
      <c r="AG22" s="1">
        <v>4.5</v>
      </c>
      <c r="AH22" s="1">
        <v>0</v>
      </c>
      <c r="AI22" s="1">
        <v>0</v>
      </c>
      <c r="AJ22" s="7"/>
      <c r="AK22" s="27">
        <f t="shared" si="5"/>
        <v>1.4</v>
      </c>
      <c r="AL22" s="6">
        <v>2.2999999999999998</v>
      </c>
      <c r="AM22" s="1">
        <v>3.5</v>
      </c>
      <c r="AN22" s="1">
        <v>4.2</v>
      </c>
      <c r="AO22" s="1">
        <v>4.4000000000000004</v>
      </c>
      <c r="AP22" s="7">
        <v>4.2</v>
      </c>
      <c r="AQ22" s="8">
        <f t="shared" si="6"/>
        <v>3.72</v>
      </c>
    </row>
    <row r="23" spans="2:43" ht="17.25" thickTop="1" thickBot="1" x14ac:dyDescent="0.3">
      <c r="B23" s="16">
        <v>17</v>
      </c>
      <c r="C23" s="30">
        <v>84500742012</v>
      </c>
      <c r="D23" s="31" t="s">
        <v>76</v>
      </c>
      <c r="E23" s="41">
        <f t="shared" si="0"/>
        <v>2.306</v>
      </c>
      <c r="F23" s="42">
        <v>21</v>
      </c>
      <c r="G23" s="63">
        <f t="shared" si="7"/>
        <v>3.5560000000000005</v>
      </c>
      <c r="H23" s="22">
        <v>3.8</v>
      </c>
      <c r="I23" s="16">
        <v>3.3</v>
      </c>
      <c r="J23" s="16">
        <v>3.8</v>
      </c>
      <c r="K23" s="16">
        <v>4.3</v>
      </c>
      <c r="L23" s="17"/>
      <c r="M23" s="27">
        <f t="shared" si="1"/>
        <v>3.04</v>
      </c>
      <c r="N23" s="22">
        <v>3.7</v>
      </c>
      <c r="O23" s="16">
        <v>3.1</v>
      </c>
      <c r="P23" s="16">
        <v>4.3</v>
      </c>
      <c r="Q23" s="16">
        <v>3.7</v>
      </c>
      <c r="R23" s="32"/>
      <c r="S23" s="27">
        <f t="shared" si="2"/>
        <v>2.96</v>
      </c>
      <c r="T23" s="22">
        <v>2.5</v>
      </c>
      <c r="U23" s="16">
        <v>2</v>
      </c>
      <c r="V23" s="16">
        <v>1.5</v>
      </c>
      <c r="W23" s="16">
        <v>3.7</v>
      </c>
      <c r="X23" s="17">
        <v>4.8</v>
      </c>
      <c r="Y23" s="27">
        <f t="shared" si="3"/>
        <v>2.9</v>
      </c>
      <c r="Z23" s="22">
        <v>4.4000000000000004</v>
      </c>
      <c r="AA23" s="16">
        <v>4.5</v>
      </c>
      <c r="AB23" s="16">
        <v>4.3</v>
      </c>
      <c r="AC23" s="16"/>
      <c r="AD23" s="17">
        <v>4.8</v>
      </c>
      <c r="AE23" s="27">
        <f t="shared" si="4"/>
        <v>3.6</v>
      </c>
      <c r="AF23" s="22">
        <v>3.8</v>
      </c>
      <c r="AG23" s="16">
        <v>5</v>
      </c>
      <c r="AH23" s="16"/>
      <c r="AI23" s="16"/>
      <c r="AJ23" s="17"/>
      <c r="AK23" s="27">
        <f t="shared" si="5"/>
        <v>1.7600000000000002</v>
      </c>
      <c r="AL23" s="22">
        <v>3</v>
      </c>
      <c r="AM23" s="16">
        <v>3.8</v>
      </c>
      <c r="AN23" s="16">
        <v>4.3</v>
      </c>
      <c r="AO23" s="16">
        <v>4.8</v>
      </c>
      <c r="AP23" s="17">
        <v>4.5</v>
      </c>
      <c r="AQ23" s="27">
        <f t="shared" si="6"/>
        <v>4.08</v>
      </c>
    </row>
    <row r="24" spans="2:43" ht="17.25" thickTop="1" thickBot="1" x14ac:dyDescent="0.3">
      <c r="B24" s="16">
        <v>18</v>
      </c>
      <c r="C24" s="30">
        <v>84500762012</v>
      </c>
      <c r="D24" s="31" t="s">
        <v>77</v>
      </c>
      <c r="E24" s="41">
        <f t="shared" si="0"/>
        <v>2.6879999999999997</v>
      </c>
      <c r="F24" s="42">
        <v>13</v>
      </c>
      <c r="G24" s="63">
        <f t="shared" si="7"/>
        <v>3.5379999999999998</v>
      </c>
      <c r="H24" s="22">
        <v>3.5</v>
      </c>
      <c r="I24" s="16">
        <v>4</v>
      </c>
      <c r="J24" s="16">
        <v>4.8</v>
      </c>
      <c r="K24" s="16">
        <v>4.5</v>
      </c>
      <c r="L24" s="17">
        <v>5</v>
      </c>
      <c r="M24" s="27">
        <f t="shared" si="1"/>
        <v>4.3600000000000003</v>
      </c>
      <c r="N24" s="22">
        <v>4.2</v>
      </c>
      <c r="O24" s="16">
        <v>4.3</v>
      </c>
      <c r="P24" s="16">
        <v>4.7</v>
      </c>
      <c r="Q24" s="16">
        <v>4.8</v>
      </c>
      <c r="R24" s="32">
        <v>5</v>
      </c>
      <c r="S24" s="27">
        <f t="shared" si="2"/>
        <v>4.5999999999999996</v>
      </c>
      <c r="T24" s="22">
        <v>1.7</v>
      </c>
      <c r="U24" s="16">
        <v>4</v>
      </c>
      <c r="V24" s="16">
        <v>1</v>
      </c>
      <c r="W24" s="16">
        <v>4.2</v>
      </c>
      <c r="X24" s="17">
        <v>2.8</v>
      </c>
      <c r="Y24" s="27">
        <f t="shared" si="3"/>
        <v>2.7399999999999998</v>
      </c>
      <c r="Z24" s="22">
        <v>3.8</v>
      </c>
      <c r="AA24" s="16">
        <v>4.5</v>
      </c>
      <c r="AB24" s="16">
        <v>3.4</v>
      </c>
      <c r="AC24" s="16"/>
      <c r="AD24" s="17">
        <v>5</v>
      </c>
      <c r="AE24" s="27">
        <f t="shared" si="4"/>
        <v>3.3400000000000007</v>
      </c>
      <c r="AF24" s="22">
        <v>5</v>
      </c>
      <c r="AG24" s="16">
        <v>5</v>
      </c>
      <c r="AH24" s="16">
        <v>5</v>
      </c>
      <c r="AI24" s="16">
        <v>5</v>
      </c>
      <c r="AJ24" s="17">
        <v>5</v>
      </c>
      <c r="AK24" s="27">
        <f t="shared" si="5"/>
        <v>5</v>
      </c>
      <c r="AL24" s="22">
        <v>3.5</v>
      </c>
      <c r="AM24" s="16">
        <v>3.7</v>
      </c>
      <c r="AN24" s="16">
        <v>2</v>
      </c>
      <c r="AO24" s="16">
        <v>5</v>
      </c>
      <c r="AP24" s="17">
        <v>3.7</v>
      </c>
      <c r="AQ24" s="27">
        <f t="shared" si="6"/>
        <v>3.5799999999999996</v>
      </c>
    </row>
    <row r="25" spans="2:43" ht="17.25" thickTop="1" thickBot="1" x14ac:dyDescent="0.3">
      <c r="B25" s="16">
        <v>46</v>
      </c>
      <c r="C25" s="30">
        <v>84500852012</v>
      </c>
      <c r="D25" s="31" t="s">
        <v>78</v>
      </c>
      <c r="E25" s="41">
        <f t="shared" si="0"/>
        <v>2.347</v>
      </c>
      <c r="F25" s="42">
        <v>13</v>
      </c>
      <c r="G25" s="63">
        <f t="shared" si="7"/>
        <v>3.1970000000000001</v>
      </c>
      <c r="H25" s="22">
        <v>4.5999999999999996</v>
      </c>
      <c r="I25" s="16">
        <v>4</v>
      </c>
      <c r="J25" s="16">
        <v>3.5</v>
      </c>
      <c r="K25" s="16">
        <v>3.6</v>
      </c>
      <c r="L25" s="17">
        <v>5</v>
      </c>
      <c r="M25" s="27">
        <f t="shared" si="1"/>
        <v>4.1399999999999997</v>
      </c>
      <c r="N25" s="22">
        <v>4.4000000000000004</v>
      </c>
      <c r="O25" s="16">
        <v>3.8</v>
      </c>
      <c r="P25" s="16">
        <v>4.3</v>
      </c>
      <c r="Q25" s="16">
        <v>4</v>
      </c>
      <c r="R25" s="32">
        <v>5</v>
      </c>
      <c r="S25" s="27">
        <v>3.3</v>
      </c>
      <c r="T25" s="22">
        <v>2.5</v>
      </c>
      <c r="U25" s="16">
        <v>3.3</v>
      </c>
      <c r="V25" s="16">
        <v>1</v>
      </c>
      <c r="W25" s="16">
        <v>5</v>
      </c>
      <c r="X25" s="17">
        <v>2.8</v>
      </c>
      <c r="Y25" s="27">
        <f t="shared" si="3"/>
        <v>2.9200000000000004</v>
      </c>
      <c r="Z25" s="22">
        <v>3.8</v>
      </c>
      <c r="AA25" s="16">
        <v>4.5</v>
      </c>
      <c r="AB25" s="16">
        <v>3.4</v>
      </c>
      <c r="AC25" s="16"/>
      <c r="AD25" s="17">
        <v>5</v>
      </c>
      <c r="AE25" s="27">
        <f t="shared" si="4"/>
        <v>3.3400000000000007</v>
      </c>
      <c r="AF25" s="22">
        <v>5</v>
      </c>
      <c r="AG25" s="16">
        <v>5</v>
      </c>
      <c r="AH25" s="16">
        <v>4.4000000000000004</v>
      </c>
      <c r="AI25" s="16">
        <v>4.8</v>
      </c>
      <c r="AJ25" s="17">
        <v>5</v>
      </c>
      <c r="AK25" s="27">
        <f t="shared" si="5"/>
        <v>4.8400000000000007</v>
      </c>
      <c r="AL25" s="22">
        <v>3.5</v>
      </c>
      <c r="AM25" s="16">
        <v>2.5</v>
      </c>
      <c r="AN25" s="16">
        <v>3.5</v>
      </c>
      <c r="AO25" s="16">
        <v>5</v>
      </c>
      <c r="AP25" s="17">
        <v>4.2</v>
      </c>
      <c r="AQ25" s="27">
        <v>2.6399999999999997</v>
      </c>
    </row>
    <row r="26" spans="2:43" s="10" customFormat="1" ht="17.25" thickTop="1" thickBot="1" x14ac:dyDescent="0.3">
      <c r="B26" s="1">
        <v>20</v>
      </c>
      <c r="C26" s="2">
        <v>84500872012</v>
      </c>
      <c r="D26" s="3" t="s">
        <v>79</v>
      </c>
      <c r="E26" s="4">
        <f t="shared" si="0"/>
        <v>1.7970000000000002</v>
      </c>
      <c r="F26" s="5">
        <v>8</v>
      </c>
      <c r="G26" s="64">
        <f t="shared" si="7"/>
        <v>2.3970000000000002</v>
      </c>
      <c r="H26" s="6">
        <v>3.3</v>
      </c>
      <c r="I26" s="1">
        <v>2.9</v>
      </c>
      <c r="J26" s="1">
        <v>3.3</v>
      </c>
      <c r="K26" s="1">
        <v>2.2999999999999998</v>
      </c>
      <c r="L26" s="7">
        <v>4</v>
      </c>
      <c r="M26" s="8">
        <f t="shared" si="1"/>
        <v>3.16</v>
      </c>
      <c r="N26" s="6">
        <v>4</v>
      </c>
      <c r="O26" s="1">
        <v>4.7</v>
      </c>
      <c r="P26" s="1">
        <v>2.8</v>
      </c>
      <c r="Q26" s="1">
        <v>3.9</v>
      </c>
      <c r="R26" s="9">
        <v>4</v>
      </c>
      <c r="S26" s="8">
        <f t="shared" si="2"/>
        <v>3.88</v>
      </c>
      <c r="T26" s="6">
        <v>0.5</v>
      </c>
      <c r="U26" s="1">
        <v>3.3</v>
      </c>
      <c r="V26" s="1">
        <v>1</v>
      </c>
      <c r="W26" s="1">
        <v>4.5</v>
      </c>
      <c r="X26" s="7">
        <v>4</v>
      </c>
      <c r="Y26" s="8">
        <f t="shared" si="3"/>
        <v>2.66</v>
      </c>
      <c r="Z26" s="6">
        <v>2</v>
      </c>
      <c r="AA26" s="1">
        <v>4.5</v>
      </c>
      <c r="AB26" s="1">
        <v>1</v>
      </c>
      <c r="AC26" s="1">
        <v>3.1</v>
      </c>
      <c r="AD26" s="7">
        <v>4</v>
      </c>
      <c r="AE26" s="8">
        <f t="shared" si="4"/>
        <v>2.92</v>
      </c>
      <c r="AF26" s="6">
        <v>4.7</v>
      </c>
      <c r="AG26" s="1">
        <v>2.5</v>
      </c>
      <c r="AH26" s="1">
        <v>5</v>
      </c>
      <c r="AI26" s="1">
        <v>5</v>
      </c>
      <c r="AJ26" s="7">
        <v>4.5</v>
      </c>
      <c r="AK26" s="27">
        <f t="shared" si="5"/>
        <v>4.34</v>
      </c>
      <c r="AL26" s="6"/>
      <c r="AM26" s="1"/>
      <c r="AN26" s="1"/>
      <c r="AO26" s="1">
        <v>4</v>
      </c>
      <c r="AP26" s="7"/>
      <c r="AQ26" s="8">
        <f t="shared" si="6"/>
        <v>0.8</v>
      </c>
    </row>
    <row r="27" spans="2:43" s="10" customFormat="1" ht="17.25" thickTop="1" thickBot="1" x14ac:dyDescent="0.3">
      <c r="B27" s="1">
        <v>21</v>
      </c>
      <c r="C27" s="2">
        <v>84500892012</v>
      </c>
      <c r="D27" s="3" t="s">
        <v>80</v>
      </c>
      <c r="E27" s="4">
        <f t="shared" si="0"/>
        <v>1.6</v>
      </c>
      <c r="F27" s="5">
        <v>12</v>
      </c>
      <c r="G27" s="64">
        <f t="shared" si="7"/>
        <v>2.4000000000000004</v>
      </c>
      <c r="H27" s="6">
        <v>2.5</v>
      </c>
      <c r="I27" s="1">
        <v>0</v>
      </c>
      <c r="J27" s="1">
        <v>0</v>
      </c>
      <c r="K27" s="1">
        <v>0</v>
      </c>
      <c r="L27" s="7"/>
      <c r="M27" s="8">
        <f t="shared" si="1"/>
        <v>0.5</v>
      </c>
      <c r="N27" s="6">
        <v>0</v>
      </c>
      <c r="O27" s="1">
        <v>2.5</v>
      </c>
      <c r="P27" s="1">
        <v>2</v>
      </c>
      <c r="Q27" s="1"/>
      <c r="R27" s="9"/>
      <c r="S27" s="8">
        <f t="shared" si="2"/>
        <v>0.9</v>
      </c>
      <c r="T27" s="6">
        <v>0</v>
      </c>
      <c r="U27" s="1">
        <v>2.2999999999999998</v>
      </c>
      <c r="V27" s="1">
        <v>1.5</v>
      </c>
      <c r="W27" s="1">
        <v>3.7</v>
      </c>
      <c r="X27" s="7"/>
      <c r="Y27" s="8">
        <f t="shared" si="3"/>
        <v>1.5</v>
      </c>
      <c r="Z27" s="6">
        <v>4.5</v>
      </c>
      <c r="AA27" s="1">
        <v>4.5</v>
      </c>
      <c r="AB27" s="1">
        <v>5</v>
      </c>
      <c r="AC27" s="1"/>
      <c r="AD27" s="7">
        <v>4.3</v>
      </c>
      <c r="AE27" s="8">
        <f t="shared" si="4"/>
        <v>3.66</v>
      </c>
      <c r="AF27" s="6">
        <v>2</v>
      </c>
      <c r="AG27" s="1">
        <v>2.5</v>
      </c>
      <c r="AH27" s="1">
        <v>4</v>
      </c>
      <c r="AI27" s="1">
        <v>5</v>
      </c>
      <c r="AJ27" s="7"/>
      <c r="AK27" s="27">
        <f t="shared" si="5"/>
        <v>2.7</v>
      </c>
      <c r="AL27" s="6">
        <v>2.2000000000000002</v>
      </c>
      <c r="AM27" s="1">
        <v>3.8</v>
      </c>
      <c r="AN27" s="1">
        <v>4.3</v>
      </c>
      <c r="AO27" s="1">
        <v>4.8</v>
      </c>
      <c r="AP27" s="7">
        <v>4.5</v>
      </c>
      <c r="AQ27" s="8">
        <f t="shared" si="6"/>
        <v>3.9200000000000004</v>
      </c>
    </row>
    <row r="28" spans="2:43" ht="17.25" thickTop="1" thickBot="1" x14ac:dyDescent="0.3">
      <c r="B28" s="16">
        <v>22</v>
      </c>
      <c r="C28" s="30">
        <v>84500932012</v>
      </c>
      <c r="D28" s="31" t="s">
        <v>81</v>
      </c>
      <c r="E28" s="41">
        <f t="shared" si="0"/>
        <v>2.3879999999999999</v>
      </c>
      <c r="F28" s="42">
        <v>11</v>
      </c>
      <c r="G28" s="63">
        <f t="shared" si="7"/>
        <v>3.1379999999999999</v>
      </c>
      <c r="H28" s="22">
        <v>2.5</v>
      </c>
      <c r="I28" s="16">
        <v>2.5</v>
      </c>
      <c r="J28" s="16">
        <v>2.7</v>
      </c>
      <c r="K28" s="16">
        <v>3.5</v>
      </c>
      <c r="L28" s="17">
        <v>4.5999999999999996</v>
      </c>
      <c r="M28" s="27">
        <f t="shared" si="1"/>
        <v>3.1599999999999997</v>
      </c>
      <c r="N28" s="22">
        <v>3.1</v>
      </c>
      <c r="O28" s="16">
        <v>3</v>
      </c>
      <c r="P28" s="16">
        <v>3</v>
      </c>
      <c r="Q28" s="16">
        <v>3.6</v>
      </c>
      <c r="R28" s="32">
        <v>4.5999999999999996</v>
      </c>
      <c r="S28" s="27">
        <f t="shared" si="2"/>
        <v>3.4599999999999995</v>
      </c>
      <c r="T28" s="22">
        <v>0.5</v>
      </c>
      <c r="U28" s="16">
        <v>0.5</v>
      </c>
      <c r="V28" s="16">
        <v>3</v>
      </c>
      <c r="W28" s="16">
        <v>4.2</v>
      </c>
      <c r="X28" s="17">
        <v>3.1</v>
      </c>
      <c r="Y28" s="27">
        <f t="shared" si="3"/>
        <v>2.2599999999999998</v>
      </c>
      <c r="Z28" s="22">
        <v>3.5</v>
      </c>
      <c r="AA28" s="16">
        <v>4.2</v>
      </c>
      <c r="AB28" s="16">
        <v>3.1</v>
      </c>
      <c r="AC28" s="16">
        <v>3.5</v>
      </c>
      <c r="AD28" s="17">
        <v>4.5999999999999996</v>
      </c>
      <c r="AE28" s="27">
        <f t="shared" si="4"/>
        <v>3.78</v>
      </c>
      <c r="AF28" s="22">
        <v>2</v>
      </c>
      <c r="AG28" s="16">
        <v>2.5</v>
      </c>
      <c r="AH28" s="16">
        <v>5</v>
      </c>
      <c r="AI28" s="16">
        <v>5.5</v>
      </c>
      <c r="AJ28" s="17">
        <v>5</v>
      </c>
      <c r="AK28" s="27">
        <f t="shared" si="5"/>
        <v>4</v>
      </c>
      <c r="AL28" s="22">
        <v>3.8</v>
      </c>
      <c r="AM28" s="16">
        <v>2.7</v>
      </c>
      <c r="AN28" s="16">
        <v>3.8</v>
      </c>
      <c r="AO28" s="16">
        <v>4.5999999999999996</v>
      </c>
      <c r="AP28" s="17">
        <v>4.2</v>
      </c>
      <c r="AQ28" s="27">
        <f t="shared" si="6"/>
        <v>3.8200000000000003</v>
      </c>
    </row>
    <row r="29" spans="2:43" ht="17.25" thickTop="1" thickBot="1" x14ac:dyDescent="0.3">
      <c r="B29" s="16">
        <v>23</v>
      </c>
      <c r="C29" s="30">
        <v>84500972012</v>
      </c>
      <c r="D29" s="31" t="s">
        <v>82</v>
      </c>
      <c r="E29" s="41">
        <f t="shared" si="0"/>
        <v>2.141</v>
      </c>
      <c r="F29" s="42">
        <v>21</v>
      </c>
      <c r="G29" s="63">
        <f t="shared" si="7"/>
        <v>3.391</v>
      </c>
      <c r="H29" s="22">
        <v>4.4000000000000004</v>
      </c>
      <c r="I29" s="16">
        <v>2.8</v>
      </c>
      <c r="J29" s="16">
        <v>4.8</v>
      </c>
      <c r="K29" s="16">
        <v>4.4000000000000004</v>
      </c>
      <c r="L29" s="17">
        <v>3.9</v>
      </c>
      <c r="M29" s="27">
        <f t="shared" si="1"/>
        <v>4.0599999999999996</v>
      </c>
      <c r="N29" s="22">
        <v>3.3</v>
      </c>
      <c r="O29" s="16">
        <v>4.3</v>
      </c>
      <c r="P29" s="16">
        <v>4.8</v>
      </c>
      <c r="Q29" s="16">
        <v>4.5</v>
      </c>
      <c r="R29" s="32">
        <v>3.9</v>
      </c>
      <c r="S29" s="27">
        <f t="shared" si="2"/>
        <v>4.1599999999999993</v>
      </c>
      <c r="T29" s="22">
        <v>0.5</v>
      </c>
      <c r="U29" s="16">
        <v>2.8</v>
      </c>
      <c r="V29" s="16">
        <v>0.8</v>
      </c>
      <c r="W29" s="16">
        <v>3</v>
      </c>
      <c r="X29" s="17">
        <v>3.9</v>
      </c>
      <c r="Y29" s="27">
        <f t="shared" si="3"/>
        <v>2.2000000000000002</v>
      </c>
      <c r="Z29" s="22">
        <v>3</v>
      </c>
      <c r="AA29" s="16">
        <v>2</v>
      </c>
      <c r="AB29" s="16">
        <v>5</v>
      </c>
      <c r="AC29" s="16">
        <v>3.9</v>
      </c>
      <c r="AD29" s="17"/>
      <c r="AE29" s="27">
        <f t="shared" si="4"/>
        <v>2.7800000000000002</v>
      </c>
      <c r="AF29" s="22">
        <v>5</v>
      </c>
      <c r="AG29" s="16">
        <v>5</v>
      </c>
      <c r="AH29" s="16">
        <v>3.5</v>
      </c>
      <c r="AI29" s="16">
        <v>4.5</v>
      </c>
      <c r="AJ29" s="17">
        <v>5</v>
      </c>
      <c r="AK29" s="27">
        <f t="shared" si="5"/>
        <v>4.5999999999999996</v>
      </c>
      <c r="AL29" s="22"/>
      <c r="AM29" s="16">
        <v>3.8</v>
      </c>
      <c r="AN29" s="16">
        <v>2</v>
      </c>
      <c r="AO29" s="16">
        <v>3.9</v>
      </c>
      <c r="AP29" s="17"/>
      <c r="AQ29" s="27">
        <f t="shared" si="6"/>
        <v>1.94</v>
      </c>
    </row>
    <row r="30" spans="2:43" ht="17.25" thickTop="1" thickBot="1" x14ac:dyDescent="0.3">
      <c r="B30" s="16">
        <v>24</v>
      </c>
      <c r="C30" s="30">
        <v>84501022012</v>
      </c>
      <c r="D30" s="31" t="s">
        <v>83</v>
      </c>
      <c r="E30" s="41">
        <f t="shared" si="0"/>
        <v>0.52799999999999991</v>
      </c>
      <c r="F30" s="42"/>
      <c r="G30" s="63">
        <f t="shared" si="7"/>
        <v>0.72799999999999998</v>
      </c>
      <c r="H30" s="22"/>
      <c r="I30" s="16"/>
      <c r="J30" s="16"/>
      <c r="K30" s="16"/>
      <c r="L30" s="17"/>
      <c r="M30" s="27">
        <f t="shared" si="1"/>
        <v>0</v>
      </c>
      <c r="N30" s="22"/>
      <c r="O30" s="16"/>
      <c r="P30" s="16"/>
      <c r="Q30" s="16"/>
      <c r="R30" s="32"/>
      <c r="S30" s="27">
        <f t="shared" si="2"/>
        <v>0</v>
      </c>
      <c r="T30" s="22"/>
      <c r="U30" s="16"/>
      <c r="V30" s="16"/>
      <c r="W30" s="16"/>
      <c r="X30" s="17"/>
      <c r="Y30" s="27">
        <f t="shared" si="3"/>
        <v>0</v>
      </c>
      <c r="Z30" s="22"/>
      <c r="AA30" s="16"/>
      <c r="AB30" s="16"/>
      <c r="AC30" s="16"/>
      <c r="AD30" s="17"/>
      <c r="AE30" s="27">
        <f t="shared" si="4"/>
        <v>0</v>
      </c>
      <c r="AF30" s="22"/>
      <c r="AG30" s="16"/>
      <c r="AH30" s="16"/>
      <c r="AI30" s="16"/>
      <c r="AJ30" s="17"/>
      <c r="AK30" s="27">
        <f t="shared" si="5"/>
        <v>0</v>
      </c>
      <c r="AL30" s="22">
        <v>1</v>
      </c>
      <c r="AM30" s="16">
        <v>2.7</v>
      </c>
      <c r="AN30" s="16">
        <v>2</v>
      </c>
      <c r="AO30" s="16">
        <v>4</v>
      </c>
      <c r="AP30" s="17">
        <v>3.5</v>
      </c>
      <c r="AQ30" s="27">
        <f t="shared" si="6"/>
        <v>2.6399999999999997</v>
      </c>
    </row>
    <row r="31" spans="2:43" ht="17.25" thickTop="1" thickBot="1" x14ac:dyDescent="0.3">
      <c r="B31" s="16">
        <v>25</v>
      </c>
      <c r="C31" s="30">
        <v>84501072012</v>
      </c>
      <c r="D31" s="31" t="s">
        <v>84</v>
      </c>
      <c r="E31" s="41">
        <f t="shared" si="0"/>
        <v>2.9436999999999998</v>
      </c>
      <c r="F31" s="45">
        <v>16</v>
      </c>
      <c r="G31" s="63">
        <f t="shared" si="7"/>
        <v>3.9436999999999998</v>
      </c>
      <c r="H31" s="22">
        <v>4.4000000000000004</v>
      </c>
      <c r="I31" s="16">
        <v>2.7</v>
      </c>
      <c r="J31" s="16">
        <v>4.99</v>
      </c>
      <c r="K31" s="16">
        <v>4.3</v>
      </c>
      <c r="L31" s="17">
        <v>4.8</v>
      </c>
      <c r="M31" s="27">
        <f t="shared" si="1"/>
        <v>4.2380000000000004</v>
      </c>
      <c r="N31" s="22">
        <v>4</v>
      </c>
      <c r="O31" s="16">
        <v>4.7</v>
      </c>
      <c r="P31" s="16">
        <v>4.3</v>
      </c>
      <c r="Q31" s="16">
        <v>4.3</v>
      </c>
      <c r="R31" s="32">
        <v>4.5999999999999996</v>
      </c>
      <c r="S31" s="27">
        <f t="shared" si="2"/>
        <v>4.38</v>
      </c>
      <c r="T31" s="22">
        <v>3.4</v>
      </c>
      <c r="U31" s="16">
        <v>4.7</v>
      </c>
      <c r="V31" s="16">
        <v>1.5</v>
      </c>
      <c r="W31" s="16">
        <v>3.7</v>
      </c>
      <c r="X31" s="17">
        <v>4.5</v>
      </c>
      <c r="Y31" s="27">
        <f t="shared" si="3"/>
        <v>3.56</v>
      </c>
      <c r="Z31" s="22">
        <v>4.5</v>
      </c>
      <c r="AA31" s="16">
        <v>4.5</v>
      </c>
      <c r="AB31" s="16">
        <v>5</v>
      </c>
      <c r="AC31" s="16">
        <v>4.2</v>
      </c>
      <c r="AD31" s="17">
        <v>4.3</v>
      </c>
      <c r="AE31" s="27">
        <f t="shared" si="4"/>
        <v>4.5</v>
      </c>
      <c r="AF31" s="22">
        <v>5</v>
      </c>
      <c r="AG31" s="16">
        <v>5</v>
      </c>
      <c r="AH31" s="16">
        <v>5</v>
      </c>
      <c r="AI31" s="16">
        <v>4.8</v>
      </c>
      <c r="AJ31" s="17">
        <v>5</v>
      </c>
      <c r="AK31" s="27">
        <f t="shared" si="5"/>
        <v>4.96</v>
      </c>
      <c r="AL31" s="22">
        <v>3</v>
      </c>
      <c r="AM31" s="16">
        <v>3.8</v>
      </c>
      <c r="AN31" s="16">
        <v>4.3</v>
      </c>
      <c r="AO31" s="16">
        <v>4.8</v>
      </c>
      <c r="AP31" s="17">
        <v>4.5</v>
      </c>
      <c r="AQ31" s="27">
        <f t="shared" si="6"/>
        <v>4.08</v>
      </c>
    </row>
    <row r="32" spans="2:43" ht="17.25" thickTop="1" thickBot="1" x14ac:dyDescent="0.3">
      <c r="B32" s="16">
        <v>26</v>
      </c>
      <c r="C32" s="30">
        <v>84501122012</v>
      </c>
      <c r="D32" s="31" t="s">
        <v>85</v>
      </c>
      <c r="E32" s="41">
        <f t="shared" si="0"/>
        <v>2.7039999999999997</v>
      </c>
      <c r="F32" s="46">
        <v>6</v>
      </c>
      <c r="G32" s="63">
        <f t="shared" si="7"/>
        <v>3.2040000000000002</v>
      </c>
      <c r="H32" s="22">
        <v>3.7</v>
      </c>
      <c r="I32" s="16">
        <v>3.8</v>
      </c>
      <c r="J32" s="16">
        <v>4.5</v>
      </c>
      <c r="K32" s="16">
        <v>4.4000000000000004</v>
      </c>
      <c r="L32" s="17">
        <v>4.4000000000000004</v>
      </c>
      <c r="M32" s="27">
        <f t="shared" si="1"/>
        <v>4.1599999999999993</v>
      </c>
      <c r="N32" s="22">
        <v>4.5</v>
      </c>
      <c r="O32" s="16">
        <v>2.5</v>
      </c>
      <c r="P32" s="16">
        <v>4.7</v>
      </c>
      <c r="Q32" s="16">
        <v>4.4000000000000004</v>
      </c>
      <c r="R32" s="32">
        <v>4.4000000000000004</v>
      </c>
      <c r="S32" s="27">
        <f t="shared" si="2"/>
        <v>4.0999999999999996</v>
      </c>
      <c r="T32" s="22">
        <v>0.5</v>
      </c>
      <c r="U32" s="16">
        <v>2.5</v>
      </c>
      <c r="V32" s="16">
        <v>3.7</v>
      </c>
      <c r="W32" s="16">
        <v>3.9</v>
      </c>
      <c r="X32" s="17">
        <v>4.4000000000000004</v>
      </c>
      <c r="Y32" s="27">
        <f t="shared" si="3"/>
        <v>3</v>
      </c>
      <c r="Z32" s="22">
        <v>3</v>
      </c>
      <c r="AA32" s="16">
        <v>4.5999999999999996</v>
      </c>
      <c r="AB32" s="16">
        <v>4.0999999999999996</v>
      </c>
      <c r="AC32" s="16">
        <v>3.9</v>
      </c>
      <c r="AD32" s="17">
        <v>4.0999999999999996</v>
      </c>
      <c r="AE32" s="27">
        <f t="shared" si="4"/>
        <v>3.94</v>
      </c>
      <c r="AF32" s="22">
        <v>4.5</v>
      </c>
      <c r="AG32" s="16">
        <v>5</v>
      </c>
      <c r="AH32" s="16">
        <v>4.3</v>
      </c>
      <c r="AI32" s="16">
        <v>4.4000000000000004</v>
      </c>
      <c r="AJ32" s="17">
        <v>5</v>
      </c>
      <c r="AK32" s="27">
        <f t="shared" si="5"/>
        <v>4.6399999999999997</v>
      </c>
      <c r="AL32" s="22">
        <v>2.2999999999999998</v>
      </c>
      <c r="AM32" s="16">
        <v>3.5</v>
      </c>
      <c r="AN32" s="16">
        <v>4.2</v>
      </c>
      <c r="AO32" s="16">
        <v>4.4000000000000004</v>
      </c>
      <c r="AP32" s="17">
        <v>4.2</v>
      </c>
      <c r="AQ32" s="27">
        <f t="shared" si="6"/>
        <v>3.72</v>
      </c>
    </row>
    <row r="33" spans="2:43" s="10" customFormat="1" ht="17.25" thickTop="1" thickBot="1" x14ac:dyDescent="0.3">
      <c r="B33" s="1">
        <v>27</v>
      </c>
      <c r="C33" s="2">
        <v>84501152012</v>
      </c>
      <c r="D33" s="3" t="s">
        <v>86</v>
      </c>
      <c r="E33" s="4">
        <f t="shared" si="0"/>
        <v>1.5980000000000001</v>
      </c>
      <c r="F33" s="11">
        <v>19</v>
      </c>
      <c r="G33" s="64">
        <f t="shared" si="7"/>
        <v>2.7480000000000002</v>
      </c>
      <c r="H33" s="6">
        <v>3.7</v>
      </c>
      <c r="I33" s="1">
        <v>3</v>
      </c>
      <c r="J33" s="1">
        <v>3.2</v>
      </c>
      <c r="K33" s="1">
        <v>0</v>
      </c>
      <c r="L33" s="7">
        <v>3.5</v>
      </c>
      <c r="M33" s="8">
        <f t="shared" si="1"/>
        <v>2.68</v>
      </c>
      <c r="N33" s="6">
        <v>3.7</v>
      </c>
      <c r="O33" s="1">
        <v>2.7</v>
      </c>
      <c r="P33" s="1">
        <v>0</v>
      </c>
      <c r="Q33" s="1">
        <v>3</v>
      </c>
      <c r="R33" s="9">
        <v>4</v>
      </c>
      <c r="S33" s="8">
        <f t="shared" si="2"/>
        <v>2.68</v>
      </c>
      <c r="T33" s="6">
        <v>0.5</v>
      </c>
      <c r="U33" s="1">
        <v>1</v>
      </c>
      <c r="V33" s="1">
        <v>0.8</v>
      </c>
      <c r="W33" s="1">
        <v>3</v>
      </c>
      <c r="X33" s="7">
        <v>3.5</v>
      </c>
      <c r="Y33" s="8">
        <f t="shared" si="3"/>
        <v>1.7600000000000002</v>
      </c>
      <c r="Z33" s="6">
        <v>0</v>
      </c>
      <c r="AA33" s="1">
        <v>2</v>
      </c>
      <c r="AB33" s="1">
        <v>5</v>
      </c>
      <c r="AC33" s="1">
        <v>3.5</v>
      </c>
      <c r="AD33" s="7"/>
      <c r="AE33" s="8">
        <f t="shared" si="4"/>
        <v>2.1</v>
      </c>
      <c r="AF33" s="6">
        <v>2.5</v>
      </c>
      <c r="AG33" s="1">
        <v>2</v>
      </c>
      <c r="AH33" s="1">
        <v>3.5</v>
      </c>
      <c r="AI33" s="1">
        <v>4</v>
      </c>
      <c r="AJ33" s="7">
        <v>5</v>
      </c>
      <c r="AK33" s="27">
        <f t="shared" si="5"/>
        <v>3.4</v>
      </c>
      <c r="AL33" s="6"/>
      <c r="AM33" s="1">
        <v>3.8</v>
      </c>
      <c r="AN33" s="1">
        <v>2</v>
      </c>
      <c r="AO33" s="1">
        <v>3.5</v>
      </c>
      <c r="AP33" s="7"/>
      <c r="AQ33" s="8">
        <f t="shared" si="6"/>
        <v>1.86</v>
      </c>
    </row>
    <row r="34" spans="2:43" ht="17.25" thickTop="1" thickBot="1" x14ac:dyDescent="0.3">
      <c r="B34" s="16">
        <v>28</v>
      </c>
      <c r="C34" s="30">
        <v>84501182012</v>
      </c>
      <c r="D34" s="31" t="s">
        <v>87</v>
      </c>
      <c r="E34" s="41">
        <f t="shared" si="0"/>
        <v>2.7969999999999997</v>
      </c>
      <c r="F34" s="46">
        <v>21</v>
      </c>
      <c r="G34" s="63">
        <f t="shared" si="7"/>
        <v>4.0469999999999997</v>
      </c>
      <c r="H34" s="22">
        <v>3.7</v>
      </c>
      <c r="I34" s="16">
        <v>2.5</v>
      </c>
      <c r="J34" s="16">
        <v>5</v>
      </c>
      <c r="K34" s="16">
        <v>4.5</v>
      </c>
      <c r="L34" s="17">
        <v>3</v>
      </c>
      <c r="M34" s="27">
        <f t="shared" si="1"/>
        <v>3.7399999999999998</v>
      </c>
      <c r="N34" s="22">
        <v>3.8</v>
      </c>
      <c r="O34" s="16">
        <v>4.8</v>
      </c>
      <c r="P34" s="16">
        <v>3.3</v>
      </c>
      <c r="Q34" s="16">
        <v>5.5</v>
      </c>
      <c r="R34" s="32">
        <v>5.3</v>
      </c>
      <c r="S34" s="27">
        <f t="shared" si="2"/>
        <v>4.54</v>
      </c>
      <c r="T34" s="22">
        <v>2.1</v>
      </c>
      <c r="U34" s="16">
        <v>3.3</v>
      </c>
      <c r="V34" s="16">
        <v>1.5</v>
      </c>
      <c r="W34" s="16">
        <v>4.2</v>
      </c>
      <c r="X34" s="17">
        <v>3.1</v>
      </c>
      <c r="Y34" s="27">
        <f t="shared" si="3"/>
        <v>2.8400000000000003</v>
      </c>
      <c r="Z34" s="22">
        <v>4.5</v>
      </c>
      <c r="AA34" s="16">
        <v>4.5</v>
      </c>
      <c r="AB34" s="16">
        <v>4.3</v>
      </c>
      <c r="AC34" s="16">
        <v>4.5</v>
      </c>
      <c r="AD34" s="17">
        <v>4.8</v>
      </c>
      <c r="AE34" s="27">
        <f t="shared" si="4"/>
        <v>4.5200000000000005</v>
      </c>
      <c r="AF34" s="22">
        <v>5</v>
      </c>
      <c r="AG34" s="16">
        <v>4.5</v>
      </c>
      <c r="AH34" s="16">
        <v>3.5</v>
      </c>
      <c r="AI34" s="16">
        <v>5</v>
      </c>
      <c r="AJ34" s="17">
        <v>5</v>
      </c>
      <c r="AK34" s="27">
        <f t="shared" si="5"/>
        <v>4.5999999999999996</v>
      </c>
      <c r="AL34" s="22">
        <v>3</v>
      </c>
      <c r="AM34" s="16">
        <v>3.8</v>
      </c>
      <c r="AN34" s="16">
        <v>4.3</v>
      </c>
      <c r="AO34" s="16">
        <v>4.8</v>
      </c>
      <c r="AP34" s="17">
        <v>4.5</v>
      </c>
      <c r="AQ34" s="27">
        <f t="shared" si="6"/>
        <v>4.08</v>
      </c>
    </row>
    <row r="35" spans="2:43" s="10" customFormat="1" ht="17.25" thickTop="1" thickBot="1" x14ac:dyDescent="0.3">
      <c r="B35" s="1">
        <v>29</v>
      </c>
      <c r="C35" s="2">
        <v>84501192012</v>
      </c>
      <c r="D35" s="3" t="s">
        <v>88</v>
      </c>
      <c r="E35" s="4">
        <f t="shared" si="0"/>
        <v>2.1850000000000001</v>
      </c>
      <c r="F35" s="11">
        <v>11</v>
      </c>
      <c r="G35" s="64">
        <f t="shared" si="7"/>
        <v>2.9350000000000005</v>
      </c>
      <c r="H35" s="6">
        <v>1.3</v>
      </c>
      <c r="I35" s="1">
        <v>2.7</v>
      </c>
      <c r="J35" s="1">
        <v>2.2999999999999998</v>
      </c>
      <c r="K35" s="1">
        <v>0.8</v>
      </c>
      <c r="L35" s="7">
        <v>4.5999999999999996</v>
      </c>
      <c r="M35" s="8">
        <f t="shared" si="1"/>
        <v>2.34</v>
      </c>
      <c r="N35" s="6">
        <v>2.8</v>
      </c>
      <c r="O35" s="1">
        <v>2.8</v>
      </c>
      <c r="P35" s="1">
        <v>3.3</v>
      </c>
      <c r="Q35" s="1">
        <v>3.5</v>
      </c>
      <c r="R35" s="9">
        <v>4.5999999999999996</v>
      </c>
      <c r="S35" s="8">
        <f t="shared" si="2"/>
        <v>3.4</v>
      </c>
      <c r="T35" s="6">
        <v>0</v>
      </c>
      <c r="U35" s="1">
        <v>0.5</v>
      </c>
      <c r="V35" s="1">
        <v>3</v>
      </c>
      <c r="W35" s="1">
        <v>4.2</v>
      </c>
      <c r="X35" s="7">
        <v>4.5999999999999996</v>
      </c>
      <c r="Y35" s="8">
        <f t="shared" si="3"/>
        <v>2.46</v>
      </c>
      <c r="Z35" s="6">
        <v>3.5</v>
      </c>
      <c r="AA35" s="1">
        <v>4.2</v>
      </c>
      <c r="AB35" s="1">
        <v>3.1</v>
      </c>
      <c r="AC35" s="1">
        <v>3.5</v>
      </c>
      <c r="AD35" s="7">
        <v>4.5999999999999996</v>
      </c>
      <c r="AE35" s="8">
        <f t="shared" si="4"/>
        <v>3.78</v>
      </c>
      <c r="AF35" s="6">
        <v>2.5</v>
      </c>
      <c r="AG35" s="1">
        <v>3.5</v>
      </c>
      <c r="AH35" s="1"/>
      <c r="AI35" s="1">
        <v>4.5999999999999996</v>
      </c>
      <c r="AJ35" s="7"/>
      <c r="AK35" s="27">
        <f t="shared" si="5"/>
        <v>2.12</v>
      </c>
      <c r="AL35" s="6">
        <v>3.8</v>
      </c>
      <c r="AM35" s="1">
        <v>2.7</v>
      </c>
      <c r="AN35" s="1">
        <v>3.8</v>
      </c>
      <c r="AO35" s="1">
        <v>4.5999999999999996</v>
      </c>
      <c r="AP35" s="7">
        <v>4.2</v>
      </c>
      <c r="AQ35" s="8">
        <f t="shared" si="6"/>
        <v>3.8200000000000003</v>
      </c>
    </row>
    <row r="36" spans="2:43" s="10" customFormat="1" ht="17.25" thickTop="1" thickBot="1" x14ac:dyDescent="0.3">
      <c r="B36" s="1">
        <v>30</v>
      </c>
      <c r="C36" s="2">
        <v>84501232012</v>
      </c>
      <c r="D36" s="3" t="s">
        <v>89</v>
      </c>
      <c r="E36" s="4">
        <f t="shared" si="0"/>
        <v>1.9689999999999999</v>
      </c>
      <c r="F36" s="49">
        <v>8</v>
      </c>
      <c r="G36" s="64">
        <f t="shared" si="7"/>
        <v>2.569</v>
      </c>
      <c r="H36" s="6">
        <v>2.5</v>
      </c>
      <c r="I36" s="1">
        <v>3</v>
      </c>
      <c r="J36" s="1">
        <v>3.3</v>
      </c>
      <c r="K36" s="1">
        <v>4.5999999999999996</v>
      </c>
      <c r="L36" s="7">
        <v>4</v>
      </c>
      <c r="M36" s="8">
        <f t="shared" si="1"/>
        <v>3.4799999999999995</v>
      </c>
      <c r="N36" s="6">
        <v>2</v>
      </c>
      <c r="O36" s="1">
        <v>2</v>
      </c>
      <c r="P36" s="1">
        <v>2</v>
      </c>
      <c r="Q36" s="1">
        <v>4</v>
      </c>
      <c r="R36" s="9">
        <v>3.6</v>
      </c>
      <c r="S36" s="8">
        <f t="shared" si="2"/>
        <v>2.7199999999999998</v>
      </c>
      <c r="T36" s="6">
        <v>2.5</v>
      </c>
      <c r="U36" s="1">
        <v>0.5</v>
      </c>
      <c r="V36" s="1">
        <v>4.5</v>
      </c>
      <c r="W36" s="1">
        <v>4</v>
      </c>
      <c r="X36" s="7">
        <v>1</v>
      </c>
      <c r="Y36" s="8">
        <f t="shared" si="3"/>
        <v>2.5</v>
      </c>
      <c r="Z36" s="6">
        <v>2.5</v>
      </c>
      <c r="AA36" s="1">
        <v>2.5</v>
      </c>
      <c r="AB36" s="1">
        <v>4.5999999999999996</v>
      </c>
      <c r="AC36" s="1">
        <v>3.2</v>
      </c>
      <c r="AD36" s="7"/>
      <c r="AE36" s="8">
        <f t="shared" si="4"/>
        <v>2.56</v>
      </c>
      <c r="AF36" s="6">
        <v>2</v>
      </c>
      <c r="AG36" s="1">
        <v>2.5</v>
      </c>
      <c r="AH36" s="1">
        <v>5</v>
      </c>
      <c r="AI36" s="1">
        <v>4.5999999999999996</v>
      </c>
      <c r="AJ36" s="7"/>
      <c r="AK36" s="27">
        <f t="shared" si="5"/>
        <v>2.82</v>
      </c>
      <c r="AL36" s="6">
        <v>1</v>
      </c>
      <c r="AM36" s="1">
        <v>2.7</v>
      </c>
      <c r="AN36" s="1">
        <v>2</v>
      </c>
      <c r="AO36" s="1">
        <v>4</v>
      </c>
      <c r="AP36" s="7">
        <v>3.5</v>
      </c>
      <c r="AQ36" s="8">
        <f t="shared" si="6"/>
        <v>2.6399999999999997</v>
      </c>
    </row>
    <row r="37" spans="2:43" ht="17.25" thickTop="1" thickBot="1" x14ac:dyDescent="0.3">
      <c r="B37" s="16">
        <v>31</v>
      </c>
      <c r="C37" s="30">
        <v>84501252012</v>
      </c>
      <c r="D37" s="31" t="s">
        <v>90</v>
      </c>
      <c r="E37" s="41">
        <f t="shared" si="0"/>
        <v>2.73</v>
      </c>
      <c r="F37" s="47">
        <v>8</v>
      </c>
      <c r="G37" s="63">
        <f t="shared" si="7"/>
        <v>3.33</v>
      </c>
      <c r="H37" s="22">
        <v>3</v>
      </c>
      <c r="I37" s="16">
        <v>4</v>
      </c>
      <c r="J37" s="16">
        <v>3.9</v>
      </c>
      <c r="K37" s="16">
        <v>4.3</v>
      </c>
      <c r="L37" s="17">
        <v>4.5999999999999996</v>
      </c>
      <c r="M37" s="27">
        <f t="shared" si="1"/>
        <v>3.9599999999999995</v>
      </c>
      <c r="N37" s="22">
        <v>3.8</v>
      </c>
      <c r="O37" s="16">
        <v>4.4000000000000004</v>
      </c>
      <c r="P37" s="16">
        <v>3.6</v>
      </c>
      <c r="Q37" s="16">
        <v>4.5999999999999996</v>
      </c>
      <c r="R37" s="32">
        <v>4.7</v>
      </c>
      <c r="S37" s="27">
        <f t="shared" si="2"/>
        <v>4.22</v>
      </c>
      <c r="T37" s="22">
        <v>2.7</v>
      </c>
      <c r="U37" s="16">
        <v>3</v>
      </c>
      <c r="V37" s="16">
        <v>1.5</v>
      </c>
      <c r="W37" s="16">
        <v>4.2</v>
      </c>
      <c r="X37" s="17">
        <v>3.1</v>
      </c>
      <c r="Y37" s="27">
        <f t="shared" si="3"/>
        <v>2.9</v>
      </c>
      <c r="Z37" s="22">
        <v>3.5</v>
      </c>
      <c r="AA37" s="16">
        <v>4.5999999999999996</v>
      </c>
      <c r="AB37" s="16">
        <v>4.2</v>
      </c>
      <c r="AC37" s="16">
        <v>4.5999999999999996</v>
      </c>
      <c r="AD37" s="17">
        <v>4.5999999999999996</v>
      </c>
      <c r="AE37" s="27">
        <f t="shared" si="4"/>
        <v>4.3</v>
      </c>
      <c r="AF37" s="22">
        <v>3</v>
      </c>
      <c r="AG37" s="16">
        <v>5</v>
      </c>
      <c r="AH37" s="16">
        <v>5</v>
      </c>
      <c r="AI37" s="16">
        <v>5</v>
      </c>
      <c r="AJ37" s="17">
        <v>5</v>
      </c>
      <c r="AK37" s="27">
        <f t="shared" si="5"/>
        <v>4.5999999999999996</v>
      </c>
      <c r="AL37" s="22">
        <v>3.8</v>
      </c>
      <c r="AM37" s="16">
        <v>2.7</v>
      </c>
      <c r="AN37" s="16">
        <v>3.8</v>
      </c>
      <c r="AO37" s="16">
        <v>4.5999999999999996</v>
      </c>
      <c r="AP37" s="17">
        <v>4.2</v>
      </c>
      <c r="AQ37" s="27">
        <f t="shared" si="6"/>
        <v>3.8200000000000003</v>
      </c>
    </row>
    <row r="38" spans="2:43" ht="17.25" thickTop="1" thickBot="1" x14ac:dyDescent="0.3">
      <c r="B38" s="16">
        <v>32</v>
      </c>
      <c r="C38" s="30">
        <v>84501312012</v>
      </c>
      <c r="D38" s="31" t="s">
        <v>91</v>
      </c>
      <c r="E38" s="41">
        <f t="shared" si="0"/>
        <v>2.5170000000000003</v>
      </c>
      <c r="F38" s="46">
        <v>7</v>
      </c>
      <c r="G38" s="63">
        <f t="shared" si="7"/>
        <v>3.0670000000000002</v>
      </c>
      <c r="H38" s="22">
        <v>3</v>
      </c>
      <c r="I38" s="16">
        <v>3</v>
      </c>
      <c r="J38" s="16">
        <v>3.5</v>
      </c>
      <c r="K38" s="16">
        <v>3</v>
      </c>
      <c r="L38" s="17">
        <v>3.8</v>
      </c>
      <c r="M38" s="27">
        <f t="shared" si="1"/>
        <v>3.2600000000000002</v>
      </c>
      <c r="N38" s="22">
        <v>4.5</v>
      </c>
      <c r="O38" s="16">
        <v>4.2</v>
      </c>
      <c r="P38" s="16">
        <v>3.3</v>
      </c>
      <c r="Q38" s="16">
        <v>4.5</v>
      </c>
      <c r="R38" s="32">
        <v>3.8</v>
      </c>
      <c r="S38" s="27">
        <f t="shared" si="2"/>
        <v>4.0600000000000005</v>
      </c>
      <c r="T38" s="22">
        <v>1.7</v>
      </c>
      <c r="U38" s="16">
        <v>2</v>
      </c>
      <c r="V38" s="16">
        <v>0.5</v>
      </c>
      <c r="W38" s="16">
        <v>4</v>
      </c>
      <c r="X38" s="17">
        <v>3.7</v>
      </c>
      <c r="Y38" s="27">
        <f t="shared" si="3"/>
        <v>2.38</v>
      </c>
      <c r="Z38" s="22">
        <v>3</v>
      </c>
      <c r="AA38" s="16">
        <v>4.5999999999999996</v>
      </c>
      <c r="AB38" s="16">
        <v>4.0999999999999996</v>
      </c>
      <c r="AC38" s="16">
        <v>3.8</v>
      </c>
      <c r="AD38" s="17">
        <v>4.0999999999999996</v>
      </c>
      <c r="AE38" s="27">
        <f t="shared" si="4"/>
        <v>3.9200000000000004</v>
      </c>
      <c r="AF38" s="22">
        <v>4.8</v>
      </c>
      <c r="AG38" s="16">
        <v>5</v>
      </c>
      <c r="AH38" s="16">
        <v>5</v>
      </c>
      <c r="AI38" s="16">
        <v>5</v>
      </c>
      <c r="AJ38" s="17">
        <v>5</v>
      </c>
      <c r="AK38" s="27">
        <f t="shared" si="5"/>
        <v>4.96</v>
      </c>
      <c r="AL38" s="22">
        <v>2.2999999999999998</v>
      </c>
      <c r="AM38" s="16">
        <v>3.5</v>
      </c>
      <c r="AN38" s="16">
        <v>4.2</v>
      </c>
      <c r="AO38" s="16">
        <v>4.4000000000000004</v>
      </c>
      <c r="AP38" s="17">
        <v>4.2</v>
      </c>
      <c r="AQ38" s="27">
        <f t="shared" si="6"/>
        <v>3.72</v>
      </c>
    </row>
    <row r="39" spans="2:43" s="10" customFormat="1" ht="17.25" thickTop="1" thickBot="1" x14ac:dyDescent="0.3">
      <c r="B39" s="1">
        <v>33</v>
      </c>
      <c r="C39" s="2">
        <v>84501342012</v>
      </c>
      <c r="D39" s="3" t="s">
        <v>92</v>
      </c>
      <c r="E39" s="4">
        <f t="shared" si="0"/>
        <v>1.7709999999999999</v>
      </c>
      <c r="F39" s="11">
        <v>16</v>
      </c>
      <c r="G39" s="64">
        <f t="shared" si="7"/>
        <v>2.7710000000000004</v>
      </c>
      <c r="H39" s="6">
        <v>0</v>
      </c>
      <c r="I39" s="1">
        <v>3</v>
      </c>
      <c r="J39" s="1">
        <v>2.2999999999999998</v>
      </c>
      <c r="K39" s="1">
        <v>3.7</v>
      </c>
      <c r="L39" s="7">
        <v>3.9</v>
      </c>
      <c r="M39" s="8">
        <f t="shared" si="1"/>
        <v>2.58</v>
      </c>
      <c r="N39" s="6">
        <v>2.5</v>
      </c>
      <c r="O39" s="1">
        <v>4.5</v>
      </c>
      <c r="P39" s="1">
        <v>3</v>
      </c>
      <c r="Q39" s="1">
        <v>3.8</v>
      </c>
      <c r="R39" s="9">
        <v>3.9</v>
      </c>
      <c r="S39" s="8">
        <f t="shared" si="2"/>
        <v>3.54</v>
      </c>
      <c r="T39" s="6">
        <v>0.5</v>
      </c>
      <c r="U39" s="1">
        <v>0.8</v>
      </c>
      <c r="V39" s="1">
        <v>0.5</v>
      </c>
      <c r="W39" s="1">
        <v>3</v>
      </c>
      <c r="X39" s="7">
        <v>3.9</v>
      </c>
      <c r="Y39" s="8">
        <f t="shared" si="3"/>
        <v>1.7399999999999998</v>
      </c>
      <c r="Z39" s="6">
        <v>3</v>
      </c>
      <c r="AA39" s="1">
        <v>2</v>
      </c>
      <c r="AB39" s="1">
        <v>5</v>
      </c>
      <c r="AC39" s="1">
        <v>3.9</v>
      </c>
      <c r="AD39" s="7"/>
      <c r="AE39" s="8">
        <f t="shared" si="4"/>
        <v>2.7800000000000002</v>
      </c>
      <c r="AF39" s="6">
        <v>4</v>
      </c>
      <c r="AG39" s="1">
        <v>2.5</v>
      </c>
      <c r="AH39" s="1">
        <v>3.5</v>
      </c>
      <c r="AI39" s="1">
        <v>5</v>
      </c>
      <c r="AJ39" s="7">
        <v>4</v>
      </c>
      <c r="AK39" s="27">
        <f t="shared" si="5"/>
        <v>3.8</v>
      </c>
      <c r="AL39" s="6"/>
      <c r="AM39" s="1">
        <v>3.8</v>
      </c>
      <c r="AN39" s="1">
        <v>2</v>
      </c>
      <c r="AO39" s="1">
        <v>3.9</v>
      </c>
      <c r="AP39" s="7"/>
      <c r="AQ39" s="8">
        <f t="shared" si="6"/>
        <v>1.94</v>
      </c>
    </row>
    <row r="40" spans="2:43" s="10" customFormat="1" ht="17.25" thickTop="1" thickBot="1" x14ac:dyDescent="0.3">
      <c r="B40" s="1">
        <v>34</v>
      </c>
      <c r="C40" s="2">
        <v>84050022012</v>
      </c>
      <c r="D40" s="3" t="s">
        <v>175</v>
      </c>
      <c r="E40" s="4">
        <f t="shared" si="0"/>
        <v>1.9940000000000002</v>
      </c>
      <c r="F40" s="49">
        <v>11</v>
      </c>
      <c r="G40" s="64">
        <f t="shared" si="7"/>
        <v>2.7440000000000002</v>
      </c>
      <c r="H40" s="6">
        <v>2</v>
      </c>
      <c r="I40" s="1">
        <v>2.8</v>
      </c>
      <c r="J40" s="1">
        <v>3</v>
      </c>
      <c r="K40" s="1">
        <v>3</v>
      </c>
      <c r="L40" s="7">
        <v>4</v>
      </c>
      <c r="M40" s="8">
        <f t="shared" si="1"/>
        <v>2.96</v>
      </c>
      <c r="N40" s="6">
        <v>3.1</v>
      </c>
      <c r="O40" s="1">
        <v>3.8</v>
      </c>
      <c r="P40" s="1">
        <v>3</v>
      </c>
      <c r="Q40" s="1">
        <v>3.6</v>
      </c>
      <c r="R40" s="9">
        <v>3</v>
      </c>
      <c r="S40" s="8">
        <f t="shared" si="2"/>
        <v>3.3</v>
      </c>
      <c r="T40" s="6">
        <v>1.7</v>
      </c>
      <c r="U40" s="1">
        <v>2</v>
      </c>
      <c r="V40" s="1">
        <v>1</v>
      </c>
      <c r="W40" s="1">
        <v>4.5</v>
      </c>
      <c r="X40" s="7">
        <v>4</v>
      </c>
      <c r="Y40" s="8">
        <f t="shared" si="3"/>
        <v>2.6399999999999997</v>
      </c>
      <c r="Z40" s="6">
        <v>2</v>
      </c>
      <c r="AA40" s="1">
        <v>4.5</v>
      </c>
      <c r="AB40" s="1">
        <v>1</v>
      </c>
      <c r="AC40" s="1">
        <v>3</v>
      </c>
      <c r="AD40" s="7">
        <v>4</v>
      </c>
      <c r="AE40" s="8">
        <f t="shared" si="4"/>
        <v>2.9</v>
      </c>
      <c r="AF40" s="6">
        <v>2.5</v>
      </c>
      <c r="AG40" s="1">
        <v>2.8</v>
      </c>
      <c r="AH40" s="1">
        <v>3.5</v>
      </c>
      <c r="AI40" s="1">
        <v>5</v>
      </c>
      <c r="AJ40" s="7"/>
      <c r="AK40" s="27">
        <f t="shared" si="5"/>
        <v>2.7600000000000002</v>
      </c>
      <c r="AL40" s="6">
        <v>1</v>
      </c>
      <c r="AM40" s="1">
        <v>2.7</v>
      </c>
      <c r="AN40" s="1">
        <v>2</v>
      </c>
      <c r="AO40" s="1">
        <v>4</v>
      </c>
      <c r="AP40" s="7">
        <v>3.5</v>
      </c>
      <c r="AQ40" s="8">
        <f t="shared" si="6"/>
        <v>2.6399999999999997</v>
      </c>
    </row>
    <row r="41" spans="2:43" s="10" customFormat="1" ht="17.25" thickTop="1" thickBot="1" x14ac:dyDescent="0.3">
      <c r="B41" s="1">
        <v>35</v>
      </c>
      <c r="C41" s="2">
        <v>84501352012</v>
      </c>
      <c r="D41" s="3" t="s">
        <v>176</v>
      </c>
      <c r="E41" s="4">
        <f t="shared" si="0"/>
        <v>1.8460000000000001</v>
      </c>
      <c r="F41" s="11">
        <v>8</v>
      </c>
      <c r="G41" s="64">
        <f t="shared" si="7"/>
        <v>2.4460000000000002</v>
      </c>
      <c r="H41" s="6">
        <v>3.7</v>
      </c>
      <c r="I41" s="1">
        <v>2</v>
      </c>
      <c r="J41" s="1">
        <v>3.3</v>
      </c>
      <c r="K41" s="1">
        <v>3.2</v>
      </c>
      <c r="L41" s="7">
        <v>3.5</v>
      </c>
      <c r="M41" s="8">
        <f t="shared" si="1"/>
        <v>3.1399999999999997</v>
      </c>
      <c r="N41" s="6">
        <v>2</v>
      </c>
      <c r="O41" s="1">
        <v>3.5</v>
      </c>
      <c r="P41" s="1">
        <v>4</v>
      </c>
      <c r="Q41" s="1">
        <v>4.7</v>
      </c>
      <c r="R41" s="9">
        <v>3.5</v>
      </c>
      <c r="S41" s="8">
        <f t="shared" si="2"/>
        <v>3.54</v>
      </c>
      <c r="T41" s="6">
        <v>0.5</v>
      </c>
      <c r="U41" s="1">
        <v>1.3</v>
      </c>
      <c r="V41" s="1">
        <v>0.8</v>
      </c>
      <c r="W41" s="1">
        <v>3</v>
      </c>
      <c r="X41" s="7">
        <v>3.5</v>
      </c>
      <c r="Y41" s="8">
        <f t="shared" si="3"/>
        <v>1.8199999999999998</v>
      </c>
      <c r="Z41" s="6">
        <v>3</v>
      </c>
      <c r="AA41" s="1">
        <v>1.3</v>
      </c>
      <c r="AB41" s="1">
        <v>5</v>
      </c>
      <c r="AC41" s="1">
        <v>3.5</v>
      </c>
      <c r="AD41" s="7"/>
      <c r="AE41" s="8">
        <f t="shared" si="4"/>
        <v>2.56</v>
      </c>
      <c r="AF41" s="6">
        <v>2.8</v>
      </c>
      <c r="AG41" s="1">
        <v>5</v>
      </c>
      <c r="AH41" s="1">
        <v>3.3</v>
      </c>
      <c r="AI41" s="1">
        <v>5</v>
      </c>
      <c r="AJ41" s="7">
        <v>5</v>
      </c>
      <c r="AK41" s="27">
        <f t="shared" si="5"/>
        <v>4.2200000000000006</v>
      </c>
      <c r="AL41" s="6"/>
      <c r="AM41" s="1">
        <v>3.8</v>
      </c>
      <c r="AN41" s="1">
        <v>2</v>
      </c>
      <c r="AO41" s="1">
        <v>3.5</v>
      </c>
      <c r="AP41" s="7"/>
      <c r="AQ41" s="8">
        <f t="shared" si="6"/>
        <v>1.86</v>
      </c>
    </row>
    <row r="42" spans="2:43" ht="17.25" thickTop="1" thickBot="1" x14ac:dyDescent="0.3">
      <c r="B42" s="16">
        <v>36</v>
      </c>
      <c r="C42" s="30">
        <v>84500142012</v>
      </c>
      <c r="D42" s="31" t="s">
        <v>177</v>
      </c>
      <c r="E42" s="41">
        <f t="shared" si="0"/>
        <v>2.4800000000000004</v>
      </c>
      <c r="F42" s="46">
        <v>11</v>
      </c>
      <c r="G42" s="63">
        <f t="shared" si="7"/>
        <v>3.2300000000000004</v>
      </c>
      <c r="H42" s="22">
        <v>3.2</v>
      </c>
      <c r="I42" s="16">
        <v>2</v>
      </c>
      <c r="J42" s="16">
        <v>2.7</v>
      </c>
      <c r="K42" s="16"/>
      <c r="L42" s="17">
        <v>4.8</v>
      </c>
      <c r="M42" s="27">
        <f t="shared" si="1"/>
        <v>2.54</v>
      </c>
      <c r="N42" s="22">
        <v>3.5</v>
      </c>
      <c r="O42" s="16">
        <v>4.7</v>
      </c>
      <c r="P42" s="16">
        <v>4.2</v>
      </c>
      <c r="Q42" s="16">
        <v>3.8</v>
      </c>
      <c r="R42" s="32">
        <v>3.8</v>
      </c>
      <c r="S42" s="27">
        <f t="shared" si="2"/>
        <v>4</v>
      </c>
      <c r="T42" s="22">
        <v>2.5</v>
      </c>
      <c r="U42" s="16">
        <v>1.3</v>
      </c>
      <c r="V42" s="16">
        <v>1.5</v>
      </c>
      <c r="W42" s="16">
        <v>3.7</v>
      </c>
      <c r="X42" s="17">
        <v>4.5</v>
      </c>
      <c r="Y42" s="27">
        <f t="shared" si="3"/>
        <v>2.7</v>
      </c>
      <c r="Z42" s="22">
        <v>4.5</v>
      </c>
      <c r="AA42" s="16">
        <v>4.5</v>
      </c>
      <c r="AB42" s="16">
        <v>4.3</v>
      </c>
      <c r="AC42" s="16">
        <v>4</v>
      </c>
      <c r="AD42" s="17">
        <v>4.8</v>
      </c>
      <c r="AE42" s="27">
        <f t="shared" si="4"/>
        <v>4.42</v>
      </c>
      <c r="AF42" s="22">
        <v>4</v>
      </c>
      <c r="AG42" s="16">
        <v>5</v>
      </c>
      <c r="AH42" s="16">
        <v>4.5999999999999996</v>
      </c>
      <c r="AI42" s="16">
        <v>3.5</v>
      </c>
      <c r="AJ42" s="17"/>
      <c r="AK42" s="27">
        <f t="shared" si="5"/>
        <v>3.4200000000000004</v>
      </c>
      <c r="AL42" s="22">
        <v>3</v>
      </c>
      <c r="AM42" s="16">
        <v>3.8</v>
      </c>
      <c r="AN42" s="16">
        <v>4.3</v>
      </c>
      <c r="AO42" s="16">
        <v>4.8</v>
      </c>
      <c r="AP42" s="17">
        <v>4.5</v>
      </c>
      <c r="AQ42" s="27">
        <f t="shared" si="6"/>
        <v>4.08</v>
      </c>
    </row>
    <row r="43" spans="2:43" ht="17.25" thickTop="1" thickBot="1" x14ac:dyDescent="0.3">
      <c r="B43" s="16">
        <v>37</v>
      </c>
      <c r="C43" s="30">
        <v>84501302012</v>
      </c>
      <c r="D43" s="31" t="s">
        <v>178</v>
      </c>
      <c r="E43" s="41">
        <f t="shared" si="0"/>
        <v>2.5180000000000002</v>
      </c>
      <c r="F43" s="47">
        <v>13</v>
      </c>
      <c r="G43" s="63">
        <f t="shared" si="7"/>
        <v>3.3680000000000003</v>
      </c>
      <c r="H43" s="22">
        <v>2.8</v>
      </c>
      <c r="I43" s="16">
        <v>2.9</v>
      </c>
      <c r="J43" s="16">
        <v>3</v>
      </c>
      <c r="K43" s="16">
        <v>3.8</v>
      </c>
      <c r="L43" s="17">
        <v>3.9</v>
      </c>
      <c r="M43" s="27">
        <f t="shared" si="1"/>
        <v>3.28</v>
      </c>
      <c r="N43" s="22">
        <v>3</v>
      </c>
      <c r="O43" s="16">
        <v>4.2</v>
      </c>
      <c r="P43" s="16">
        <v>4.5</v>
      </c>
      <c r="Q43" s="16">
        <v>4.2</v>
      </c>
      <c r="R43" s="32">
        <v>4.9000000000000004</v>
      </c>
      <c r="S43" s="27">
        <f t="shared" si="2"/>
        <v>4.1599999999999993</v>
      </c>
      <c r="T43" s="22">
        <v>1.7</v>
      </c>
      <c r="U43" s="16">
        <v>1.3</v>
      </c>
      <c r="V43" s="16">
        <v>0.5</v>
      </c>
      <c r="W43" s="16">
        <v>3.9</v>
      </c>
      <c r="X43" s="17">
        <v>3.7</v>
      </c>
      <c r="Y43" s="27">
        <f t="shared" si="3"/>
        <v>2.2200000000000002</v>
      </c>
      <c r="Z43" s="22">
        <v>3</v>
      </c>
      <c r="AA43" s="16">
        <v>4.5999999999999996</v>
      </c>
      <c r="AB43" s="16">
        <v>4.0999999999999996</v>
      </c>
      <c r="AC43" s="16">
        <v>3.9</v>
      </c>
      <c r="AD43" s="17">
        <v>4.0999999999999996</v>
      </c>
      <c r="AE43" s="27">
        <f t="shared" si="4"/>
        <v>3.94</v>
      </c>
      <c r="AF43" s="22">
        <v>5</v>
      </c>
      <c r="AG43" s="16">
        <v>5</v>
      </c>
      <c r="AH43" s="16">
        <v>5</v>
      </c>
      <c r="AI43" s="16">
        <v>5</v>
      </c>
      <c r="AJ43" s="17">
        <v>5</v>
      </c>
      <c r="AK43" s="27">
        <f t="shared" si="5"/>
        <v>5</v>
      </c>
      <c r="AL43" s="22">
        <v>2.2999999999999998</v>
      </c>
      <c r="AM43" s="16">
        <v>3.5</v>
      </c>
      <c r="AN43" s="16">
        <v>4.2</v>
      </c>
      <c r="AO43" s="16">
        <v>4.4000000000000004</v>
      </c>
      <c r="AP43" s="17">
        <v>4.2</v>
      </c>
      <c r="AQ43" s="27">
        <f t="shared" si="6"/>
        <v>3.72</v>
      </c>
    </row>
    <row r="44" spans="2:43" ht="17.25" thickTop="1" thickBot="1" x14ac:dyDescent="0.3">
      <c r="B44" s="16">
        <v>38</v>
      </c>
      <c r="C44" s="30">
        <v>84502502009</v>
      </c>
      <c r="D44" s="31" t="s">
        <v>179</v>
      </c>
      <c r="E44" s="41">
        <v>3.5</v>
      </c>
      <c r="F44" s="46">
        <v>3.5</v>
      </c>
      <c r="G44" s="63">
        <v>3.5</v>
      </c>
      <c r="H44" s="22">
        <v>3.3</v>
      </c>
      <c r="I44" s="16">
        <v>0</v>
      </c>
      <c r="J44" s="16">
        <v>0</v>
      </c>
      <c r="K44" s="16">
        <v>0</v>
      </c>
      <c r="L44" s="17">
        <v>0</v>
      </c>
      <c r="M44" s="27">
        <f t="shared" si="1"/>
        <v>0.65999999999999992</v>
      </c>
      <c r="N44" s="22"/>
      <c r="O44" s="16"/>
      <c r="P44" s="16">
        <v>4.5999999999999996</v>
      </c>
      <c r="Q44" s="16"/>
      <c r="R44" s="32"/>
      <c r="S44" s="27">
        <f t="shared" si="2"/>
        <v>0.91999999999999993</v>
      </c>
      <c r="T44" s="22">
        <v>0.5</v>
      </c>
      <c r="U44" s="16">
        <v>1</v>
      </c>
      <c r="V44" s="16">
        <v>4.4000000000000004</v>
      </c>
      <c r="W44" s="16"/>
      <c r="X44" s="17"/>
      <c r="Y44" s="27">
        <f t="shared" si="3"/>
        <v>1.1800000000000002</v>
      </c>
      <c r="Z44" s="22"/>
      <c r="AA44" s="16"/>
      <c r="AB44" s="16"/>
      <c r="AC44" s="16"/>
      <c r="AD44" s="17"/>
      <c r="AE44" s="27">
        <f t="shared" si="4"/>
        <v>0</v>
      </c>
      <c r="AF44" s="22"/>
      <c r="AG44" s="16"/>
      <c r="AH44" s="16"/>
      <c r="AI44" s="16"/>
      <c r="AJ44" s="17"/>
      <c r="AK44" s="27">
        <f t="shared" si="5"/>
        <v>0</v>
      </c>
      <c r="AL44" s="22"/>
      <c r="AM44" s="16"/>
      <c r="AN44" s="16"/>
      <c r="AO44" s="16"/>
      <c r="AP44" s="17"/>
      <c r="AQ44" s="27">
        <f t="shared" si="6"/>
        <v>0</v>
      </c>
    </row>
    <row r="45" spans="2:43" ht="16.5" thickTop="1" x14ac:dyDescent="0.25">
      <c r="B45" s="16">
        <v>39</v>
      </c>
      <c r="C45" s="30"/>
      <c r="D45" s="31"/>
      <c r="E45" s="41">
        <f t="shared" si="0"/>
        <v>0</v>
      </c>
      <c r="F45" s="47"/>
      <c r="G45" s="63">
        <f t="shared" si="7"/>
        <v>0.2</v>
      </c>
      <c r="H45" s="22"/>
      <c r="I45" s="16"/>
      <c r="J45" s="16"/>
      <c r="K45" s="16"/>
      <c r="L45" s="17"/>
      <c r="M45" s="27">
        <f t="shared" si="1"/>
        <v>0</v>
      </c>
      <c r="N45" s="22"/>
      <c r="O45" s="16"/>
      <c r="P45" s="16"/>
      <c r="Q45" s="16"/>
      <c r="R45" s="32"/>
      <c r="S45" s="27">
        <f t="shared" si="2"/>
        <v>0</v>
      </c>
      <c r="T45" s="22"/>
      <c r="U45" s="16"/>
      <c r="V45" s="16"/>
      <c r="W45" s="16"/>
      <c r="X45" s="17"/>
      <c r="Y45" s="27">
        <f t="shared" si="3"/>
        <v>0</v>
      </c>
      <c r="Z45" s="22"/>
      <c r="AA45" s="16"/>
      <c r="AB45" s="16"/>
      <c r="AC45" s="16"/>
      <c r="AD45" s="17"/>
      <c r="AE45" s="27">
        <f t="shared" si="4"/>
        <v>0</v>
      </c>
      <c r="AF45" s="22"/>
      <c r="AG45" s="16"/>
      <c r="AH45" s="16"/>
      <c r="AI45" s="16"/>
      <c r="AJ45" s="17"/>
      <c r="AK45" s="27">
        <f t="shared" si="5"/>
        <v>0</v>
      </c>
      <c r="AL45" s="22"/>
      <c r="AM45" s="16"/>
      <c r="AN45" s="16"/>
      <c r="AO45" s="16"/>
      <c r="AP45" s="17"/>
      <c r="AQ45" s="27">
        <f t="shared" si="6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R48"/>
  <sheetViews>
    <sheetView tabSelected="1" topLeftCell="A10" zoomScale="60" zoomScaleNormal="60" workbookViewId="0">
      <selection activeCell="G43" sqref="G43"/>
    </sheetView>
  </sheetViews>
  <sheetFormatPr baseColWidth="10" defaultRowHeight="15" x14ac:dyDescent="0.25"/>
  <cols>
    <col min="1" max="2" width="5" style="13" customWidth="1"/>
    <col min="3" max="3" width="15.140625" style="82" customWidth="1"/>
    <col min="4" max="4" width="43.42578125" style="13" customWidth="1"/>
    <col min="5" max="6" width="7" style="13" customWidth="1"/>
    <col min="7" max="7" width="5.140625" style="13" customWidth="1"/>
    <col min="8" max="8" width="2" style="13" customWidth="1"/>
    <col min="9" max="44" width="7" style="13" customWidth="1"/>
    <col min="45" max="16384" width="11.42578125" style="13"/>
  </cols>
  <sheetData>
    <row r="3" spans="2:44" ht="15.75" thickBot="1" x14ac:dyDescent="0.3"/>
    <row r="4" spans="2:44" ht="15.75" thickTop="1" x14ac:dyDescent="0.25">
      <c r="C4" s="76" t="s">
        <v>0</v>
      </c>
      <c r="D4" s="17" t="s">
        <v>1</v>
      </c>
      <c r="E4" s="18" t="s">
        <v>2</v>
      </c>
      <c r="F4" s="19">
        <v>40</v>
      </c>
      <c r="G4" s="68" t="s">
        <v>3</v>
      </c>
      <c r="H4" s="83"/>
      <c r="J4" s="16"/>
      <c r="K4" s="20" t="s">
        <v>59</v>
      </c>
      <c r="M4" s="17"/>
      <c r="N4" s="21"/>
      <c r="O4" s="22"/>
      <c r="P4" s="16" t="s">
        <v>54</v>
      </c>
      <c r="Q4" s="16"/>
      <c r="R4" s="16"/>
      <c r="S4" s="17"/>
      <c r="T4" s="21"/>
      <c r="U4" s="22"/>
      <c r="V4" s="16" t="s">
        <v>56</v>
      </c>
      <c r="W4" s="16"/>
      <c r="X4" s="16"/>
      <c r="Y4" s="17"/>
      <c r="Z4" s="21"/>
      <c r="AA4" s="22"/>
      <c r="AB4" s="16" t="s">
        <v>57</v>
      </c>
      <c r="AC4" s="16"/>
      <c r="AD4" s="16"/>
      <c r="AE4" s="17"/>
      <c r="AF4" s="21"/>
      <c r="AG4" s="22"/>
      <c r="AH4" s="16" t="s">
        <v>55</v>
      </c>
      <c r="AI4" s="16"/>
      <c r="AJ4" s="16"/>
      <c r="AK4" s="17"/>
      <c r="AL4" s="21"/>
      <c r="AM4" s="22"/>
      <c r="AN4" s="16" t="s">
        <v>58</v>
      </c>
      <c r="AO4" s="16"/>
      <c r="AP4" s="16"/>
      <c r="AQ4" s="17"/>
      <c r="AR4" s="21"/>
    </row>
    <row r="5" spans="2:44" ht="15.75" thickBot="1" x14ac:dyDescent="0.3">
      <c r="C5" s="76"/>
      <c r="D5" s="17"/>
      <c r="E5" s="23"/>
      <c r="F5" s="24"/>
      <c r="G5" s="69"/>
      <c r="H5" s="84" t="s">
        <v>193</v>
      </c>
      <c r="I5" s="25" t="s">
        <v>48</v>
      </c>
      <c r="J5" s="20" t="s">
        <v>49</v>
      </c>
      <c r="K5" s="20" t="s">
        <v>50</v>
      </c>
      <c r="L5" s="20" t="s">
        <v>51</v>
      </c>
      <c r="M5" s="26" t="s">
        <v>52</v>
      </c>
      <c r="N5" s="27" t="s">
        <v>53</v>
      </c>
      <c r="O5" s="25" t="s">
        <v>48</v>
      </c>
      <c r="P5" s="20" t="s">
        <v>49</v>
      </c>
      <c r="Q5" s="20" t="s">
        <v>50</v>
      </c>
      <c r="R5" s="20" t="s">
        <v>51</v>
      </c>
      <c r="S5" s="26" t="s">
        <v>52</v>
      </c>
      <c r="T5" s="27" t="s">
        <v>53</v>
      </c>
      <c r="U5" s="25" t="s">
        <v>48</v>
      </c>
      <c r="V5" s="20" t="s">
        <v>49</v>
      </c>
      <c r="W5" s="20" t="s">
        <v>50</v>
      </c>
      <c r="X5" s="20" t="s">
        <v>51</v>
      </c>
      <c r="Y5" s="26" t="s">
        <v>52</v>
      </c>
      <c r="Z5" s="27" t="s">
        <v>53</v>
      </c>
      <c r="AA5" s="25" t="s">
        <v>48</v>
      </c>
      <c r="AB5" s="20" t="s">
        <v>49</v>
      </c>
      <c r="AC5" s="20" t="s">
        <v>50</v>
      </c>
      <c r="AD5" s="20" t="s">
        <v>51</v>
      </c>
      <c r="AE5" s="26" t="s">
        <v>52</v>
      </c>
      <c r="AF5" s="27" t="s">
        <v>53</v>
      </c>
      <c r="AG5" s="25" t="s">
        <v>48</v>
      </c>
      <c r="AH5" s="20" t="s">
        <v>49</v>
      </c>
      <c r="AI5" s="20" t="s">
        <v>50</v>
      </c>
      <c r="AJ5" s="20" t="s">
        <v>51</v>
      </c>
      <c r="AK5" s="26" t="s">
        <v>52</v>
      </c>
      <c r="AL5" s="27" t="s">
        <v>53</v>
      </c>
      <c r="AM5" s="25" t="s">
        <v>48</v>
      </c>
      <c r="AN5" s="20" t="s">
        <v>49</v>
      </c>
      <c r="AO5" s="20" t="s">
        <v>50</v>
      </c>
      <c r="AP5" s="20" t="s">
        <v>51</v>
      </c>
      <c r="AQ5" s="26" t="s">
        <v>52</v>
      </c>
      <c r="AR5" s="27" t="s">
        <v>53</v>
      </c>
    </row>
    <row r="6" spans="2:44" ht="16.5" thickTop="1" thickBot="1" x14ac:dyDescent="0.3">
      <c r="B6" s="13">
        <v>0</v>
      </c>
      <c r="C6" s="76"/>
      <c r="D6" s="17" t="s">
        <v>47</v>
      </c>
      <c r="E6" s="41">
        <f>(N6*0.15+T6*0.1+Z6*0.1+AF6*0.1+AL6*0.05+AR6*0.2)</f>
        <v>3.5</v>
      </c>
      <c r="F6" s="21">
        <v>40</v>
      </c>
      <c r="G6" s="78">
        <f>(E6*20+F6)/20</f>
        <v>5.5</v>
      </c>
      <c r="H6" s="32"/>
      <c r="I6" s="25">
        <v>5</v>
      </c>
      <c r="J6" s="20">
        <v>5</v>
      </c>
      <c r="K6" s="20">
        <v>5</v>
      </c>
      <c r="L6" s="20">
        <v>5</v>
      </c>
      <c r="M6" s="26">
        <v>5</v>
      </c>
      <c r="N6" s="27">
        <f>(I6+J6+K6+L6+M6)/5</f>
        <v>5</v>
      </c>
      <c r="O6" s="25">
        <v>5</v>
      </c>
      <c r="P6" s="20">
        <v>5</v>
      </c>
      <c r="Q6" s="20">
        <v>5</v>
      </c>
      <c r="R6" s="20">
        <v>5</v>
      </c>
      <c r="S6" s="26">
        <v>5</v>
      </c>
      <c r="T6" s="27">
        <f>(O6+P6+Q6+R6+S6)/5</f>
        <v>5</v>
      </c>
      <c r="U6" s="25">
        <v>5</v>
      </c>
      <c r="V6" s="20">
        <v>5</v>
      </c>
      <c r="W6" s="20">
        <v>5</v>
      </c>
      <c r="X6" s="20">
        <v>5</v>
      </c>
      <c r="Y6" s="26">
        <v>5</v>
      </c>
      <c r="Z6" s="27">
        <f>(U6+V6+W6+X6+Y6)/5</f>
        <v>5</v>
      </c>
      <c r="AA6" s="25">
        <v>5</v>
      </c>
      <c r="AB6" s="20">
        <v>5</v>
      </c>
      <c r="AC6" s="20">
        <v>5</v>
      </c>
      <c r="AD6" s="20">
        <v>5</v>
      </c>
      <c r="AE6" s="26">
        <v>5</v>
      </c>
      <c r="AF6" s="27">
        <f>(AA6+AB6+AC6+AD6+AE6)/5</f>
        <v>5</v>
      </c>
      <c r="AG6" s="25">
        <v>5</v>
      </c>
      <c r="AH6" s="20">
        <v>5</v>
      </c>
      <c r="AI6" s="20">
        <v>5</v>
      </c>
      <c r="AJ6" s="20">
        <v>5</v>
      </c>
      <c r="AK6" s="26">
        <v>5</v>
      </c>
      <c r="AL6" s="27">
        <f>(AK6+AJ6+AI6+AH6+AG6)/5</f>
        <v>5</v>
      </c>
      <c r="AM6" s="25">
        <v>5</v>
      </c>
      <c r="AN6" s="20">
        <v>5</v>
      </c>
      <c r="AO6" s="20">
        <v>5</v>
      </c>
      <c r="AP6" s="20">
        <v>5</v>
      </c>
      <c r="AQ6" s="26">
        <v>5</v>
      </c>
      <c r="AR6" s="27">
        <f>(AQ6+AP6+AO6+AN6+AM6)/5</f>
        <v>5</v>
      </c>
    </row>
    <row r="7" spans="2:44" ht="16.5" hidden="1" thickTop="1" thickBot="1" x14ac:dyDescent="0.3">
      <c r="B7" s="16">
        <v>1</v>
      </c>
      <c r="C7" s="30">
        <v>84500072012</v>
      </c>
      <c r="D7" s="31" t="s">
        <v>140</v>
      </c>
      <c r="E7" s="41">
        <f t="shared" ref="E7:E47" si="0">(N7*0.15+T7*0.1+Z7*0.1+AF7*0.1+AL7*0.05+AR7*0.2)</f>
        <v>0</v>
      </c>
      <c r="F7" s="42"/>
      <c r="G7" s="78">
        <f t="shared" ref="G7:G45" si="1">(E7*20+F7)/20</f>
        <v>0</v>
      </c>
      <c r="H7" s="32">
        <v>0</v>
      </c>
      <c r="I7" s="22"/>
      <c r="J7" s="16"/>
      <c r="K7" s="16"/>
      <c r="L7" s="16"/>
      <c r="M7" s="17"/>
      <c r="N7" s="27">
        <f t="shared" ref="N7:N47" si="2">(I7+J7+K7+L7+M7)/5</f>
        <v>0</v>
      </c>
      <c r="O7" s="22"/>
      <c r="P7" s="16"/>
      <c r="Q7" s="16"/>
      <c r="R7" s="16"/>
      <c r="S7" s="32"/>
      <c r="T7" s="27">
        <f t="shared" ref="T7:T47" si="3">(O7+P7+Q7+R7+S7)/5</f>
        <v>0</v>
      </c>
      <c r="U7" s="22"/>
      <c r="V7" s="16"/>
      <c r="W7" s="16"/>
      <c r="X7" s="16"/>
      <c r="Y7" s="17"/>
      <c r="Z7" s="27">
        <f t="shared" ref="Z7:Z47" si="4">(U7+V7+W7+X7+Y7)/5</f>
        <v>0</v>
      </c>
      <c r="AA7" s="22"/>
      <c r="AB7" s="16"/>
      <c r="AC7" s="16"/>
      <c r="AD7" s="16"/>
      <c r="AE7" s="17"/>
      <c r="AF7" s="27">
        <f t="shared" ref="AF7:AF47" si="5">(AA7+AB7+AC7+AD7+AE7)/5</f>
        <v>0</v>
      </c>
      <c r="AG7" s="22"/>
      <c r="AH7" s="16"/>
      <c r="AI7" s="16"/>
      <c r="AJ7" s="16"/>
      <c r="AK7" s="17"/>
      <c r="AL7" s="27">
        <f t="shared" ref="AL7:AL47" si="6">(AK7+AJ7+AI7+AH7+AG7)/5</f>
        <v>0</v>
      </c>
      <c r="AM7" s="22"/>
      <c r="AN7" s="16"/>
      <c r="AO7" s="16"/>
      <c r="AP7" s="16"/>
      <c r="AQ7" s="17"/>
      <c r="AR7" s="27">
        <f t="shared" ref="AR7:AR47" si="7">(AQ7+AP7+AO7+AN7+AM7)/5</f>
        <v>0</v>
      </c>
    </row>
    <row r="8" spans="2:44" ht="16.5" hidden="1" thickTop="1" thickBot="1" x14ac:dyDescent="0.3">
      <c r="B8" s="16">
        <v>2</v>
      </c>
      <c r="C8" s="30">
        <v>84500112012</v>
      </c>
      <c r="D8" s="31" t="s">
        <v>141</v>
      </c>
      <c r="E8" s="41">
        <f t="shared" si="0"/>
        <v>0</v>
      </c>
      <c r="F8" s="42"/>
      <c r="G8" s="78">
        <f t="shared" si="1"/>
        <v>0</v>
      </c>
      <c r="H8" s="32">
        <v>0</v>
      </c>
      <c r="I8" s="22"/>
      <c r="J8" s="16"/>
      <c r="K8" s="16"/>
      <c r="L8" s="16"/>
      <c r="M8" s="17"/>
      <c r="N8" s="27">
        <f t="shared" si="2"/>
        <v>0</v>
      </c>
      <c r="O8" s="22"/>
      <c r="P8" s="16"/>
      <c r="Q8" s="16"/>
      <c r="R8" s="16"/>
      <c r="S8" s="32"/>
      <c r="T8" s="27">
        <f t="shared" si="3"/>
        <v>0</v>
      </c>
      <c r="U8" s="22"/>
      <c r="V8" s="16"/>
      <c r="W8" s="16"/>
      <c r="X8" s="16"/>
      <c r="Y8" s="17"/>
      <c r="Z8" s="27">
        <f t="shared" si="4"/>
        <v>0</v>
      </c>
      <c r="AA8" s="22"/>
      <c r="AB8" s="16"/>
      <c r="AC8" s="16"/>
      <c r="AD8" s="16"/>
      <c r="AE8" s="17"/>
      <c r="AF8" s="27">
        <f t="shared" si="5"/>
        <v>0</v>
      </c>
      <c r="AG8" s="22"/>
      <c r="AH8" s="16"/>
      <c r="AI8" s="16"/>
      <c r="AJ8" s="16"/>
      <c r="AK8" s="17"/>
      <c r="AL8" s="27">
        <f t="shared" si="6"/>
        <v>0</v>
      </c>
      <c r="AM8" s="22"/>
      <c r="AN8" s="16"/>
      <c r="AO8" s="16"/>
      <c r="AP8" s="16"/>
      <c r="AQ8" s="17"/>
      <c r="AR8" s="27">
        <f t="shared" si="7"/>
        <v>0</v>
      </c>
    </row>
    <row r="9" spans="2:44" ht="16.5" thickTop="1" thickBot="1" x14ac:dyDescent="0.3">
      <c r="B9" s="16">
        <v>3</v>
      </c>
      <c r="C9" s="30">
        <v>84500132012</v>
      </c>
      <c r="D9" s="31" t="s">
        <v>142</v>
      </c>
      <c r="E9" s="41">
        <f t="shared" si="0"/>
        <v>2.383</v>
      </c>
      <c r="F9" s="42">
        <v>24</v>
      </c>
      <c r="G9" s="78">
        <f>(E9*20+F9)/20+0.3</f>
        <v>3.8829999999999996</v>
      </c>
      <c r="H9" s="32">
        <v>1</v>
      </c>
      <c r="I9" s="22">
        <v>3.4</v>
      </c>
      <c r="J9" s="16">
        <v>3.7</v>
      </c>
      <c r="K9" s="16">
        <v>3.4</v>
      </c>
      <c r="L9" s="16">
        <v>3.8</v>
      </c>
      <c r="M9" s="17">
        <v>3.8</v>
      </c>
      <c r="N9" s="27">
        <f t="shared" si="2"/>
        <v>3.62</v>
      </c>
      <c r="O9" s="22">
        <v>3.9</v>
      </c>
      <c r="P9" s="16">
        <v>4.5</v>
      </c>
      <c r="Q9" s="16">
        <v>4.3</v>
      </c>
      <c r="R9" s="16">
        <v>3.8</v>
      </c>
      <c r="S9" s="32">
        <v>4.7</v>
      </c>
      <c r="T9" s="27">
        <f t="shared" si="3"/>
        <v>4.24</v>
      </c>
      <c r="U9" s="22">
        <v>0.5</v>
      </c>
      <c r="V9" s="16">
        <v>4.5</v>
      </c>
      <c r="W9" s="16">
        <v>2</v>
      </c>
      <c r="X9" s="16">
        <v>3.8</v>
      </c>
      <c r="Y9" s="17">
        <v>1</v>
      </c>
      <c r="Z9" s="27">
        <f t="shared" si="4"/>
        <v>2.3600000000000003</v>
      </c>
      <c r="AA9" s="22">
        <v>3.7</v>
      </c>
      <c r="AB9" s="16">
        <v>3.5</v>
      </c>
      <c r="AC9" s="16">
        <v>3.5</v>
      </c>
      <c r="AD9" s="16">
        <v>3.8</v>
      </c>
      <c r="AE9" s="17">
        <v>4.3</v>
      </c>
      <c r="AF9" s="27">
        <f t="shared" si="5"/>
        <v>3.7600000000000002</v>
      </c>
      <c r="AG9" s="22">
        <v>4.5</v>
      </c>
      <c r="AH9" s="16">
        <v>4</v>
      </c>
      <c r="AI9" s="16">
        <v>5</v>
      </c>
      <c r="AJ9" s="16">
        <v>5</v>
      </c>
      <c r="AK9" s="17">
        <v>4.3</v>
      </c>
      <c r="AL9" s="27">
        <f t="shared" si="6"/>
        <v>4.5600000000000005</v>
      </c>
      <c r="AM9" s="22">
        <v>2.2999999999999998</v>
      </c>
      <c r="AN9" s="16">
        <v>2.6</v>
      </c>
      <c r="AO9" s="16">
        <v>3.2</v>
      </c>
      <c r="AP9" s="16">
        <v>2.8</v>
      </c>
      <c r="AQ9" s="17">
        <v>3.5</v>
      </c>
      <c r="AR9" s="27">
        <f t="shared" si="7"/>
        <v>2.88</v>
      </c>
    </row>
    <row r="10" spans="2:44" ht="16.5" thickTop="1" thickBot="1" x14ac:dyDescent="0.3">
      <c r="B10" s="16">
        <v>4</v>
      </c>
      <c r="C10" s="30">
        <v>84500182012</v>
      </c>
      <c r="D10" s="31" t="s">
        <v>143</v>
      </c>
      <c r="E10" s="41">
        <f t="shared" si="0"/>
        <v>2.5380000000000003</v>
      </c>
      <c r="F10" s="42">
        <v>14</v>
      </c>
      <c r="G10" s="78">
        <f t="shared" ref="G10:G42" si="8">(E10*20+F10)/20+0.3</f>
        <v>3.5380000000000003</v>
      </c>
      <c r="H10" s="32">
        <v>1</v>
      </c>
      <c r="I10" s="22">
        <v>2</v>
      </c>
      <c r="J10" s="16">
        <v>2.7</v>
      </c>
      <c r="K10" s="16">
        <v>4</v>
      </c>
      <c r="L10" s="16">
        <v>4.3</v>
      </c>
      <c r="M10" s="17">
        <v>4.7</v>
      </c>
      <c r="N10" s="27">
        <f t="shared" si="2"/>
        <v>3.54</v>
      </c>
      <c r="O10" s="22">
        <v>4.3</v>
      </c>
      <c r="P10" s="16">
        <v>3.8</v>
      </c>
      <c r="Q10" s="16">
        <v>3.7</v>
      </c>
      <c r="R10" s="16">
        <v>4.3</v>
      </c>
      <c r="S10" s="32">
        <v>4</v>
      </c>
      <c r="T10" s="27">
        <f t="shared" si="3"/>
        <v>4.0200000000000005</v>
      </c>
      <c r="U10" s="22">
        <v>0.8</v>
      </c>
      <c r="V10" s="16">
        <v>2</v>
      </c>
      <c r="W10" s="16">
        <v>2.2000000000000002</v>
      </c>
      <c r="X10" s="16">
        <v>4.3</v>
      </c>
      <c r="Y10" s="17">
        <v>1</v>
      </c>
      <c r="Z10" s="27">
        <f t="shared" si="4"/>
        <v>2.06</v>
      </c>
      <c r="AA10" s="22">
        <v>3.9</v>
      </c>
      <c r="AB10" s="16">
        <v>3.9</v>
      </c>
      <c r="AC10" s="16">
        <v>4.2</v>
      </c>
      <c r="AD10" s="16">
        <v>3.9</v>
      </c>
      <c r="AE10" s="17">
        <v>4.2</v>
      </c>
      <c r="AF10" s="27">
        <f t="shared" si="5"/>
        <v>4.0200000000000005</v>
      </c>
      <c r="AG10" s="22">
        <v>4</v>
      </c>
      <c r="AH10" s="16">
        <v>4.5</v>
      </c>
      <c r="AI10" s="16">
        <v>4</v>
      </c>
      <c r="AJ10" s="16">
        <v>5</v>
      </c>
      <c r="AK10" s="17">
        <v>3</v>
      </c>
      <c r="AL10" s="27">
        <f t="shared" si="6"/>
        <v>4.0999999999999996</v>
      </c>
      <c r="AM10" s="22">
        <v>4</v>
      </c>
      <c r="AN10" s="16">
        <v>4.5999999999999996</v>
      </c>
      <c r="AO10" s="16">
        <v>3.7</v>
      </c>
      <c r="AP10" s="16">
        <v>3.7</v>
      </c>
      <c r="AQ10" s="17">
        <v>3.8</v>
      </c>
      <c r="AR10" s="27">
        <f t="shared" si="7"/>
        <v>3.9599999999999995</v>
      </c>
    </row>
    <row r="11" spans="2:44" ht="16.5" thickTop="1" thickBot="1" x14ac:dyDescent="0.3">
      <c r="B11" s="16">
        <v>5</v>
      </c>
      <c r="C11" s="30">
        <v>84500222012</v>
      </c>
      <c r="D11" s="31" t="s">
        <v>144</v>
      </c>
      <c r="E11" s="41">
        <f t="shared" si="0"/>
        <v>2.3810000000000002</v>
      </c>
      <c r="F11" s="42">
        <v>14</v>
      </c>
      <c r="G11" s="78">
        <f t="shared" si="8"/>
        <v>3.3810000000000002</v>
      </c>
      <c r="H11" s="32">
        <v>1</v>
      </c>
      <c r="I11" s="22">
        <v>0</v>
      </c>
      <c r="J11" s="16">
        <v>1</v>
      </c>
      <c r="K11" s="16">
        <v>3</v>
      </c>
      <c r="L11" s="16">
        <v>4.3</v>
      </c>
      <c r="M11" s="17">
        <v>0</v>
      </c>
      <c r="N11" s="27">
        <f t="shared" si="2"/>
        <v>1.6600000000000001</v>
      </c>
      <c r="O11" s="22">
        <v>3.5</v>
      </c>
      <c r="P11" s="16">
        <v>4.0999999999999996</v>
      </c>
      <c r="Q11" s="16">
        <v>4</v>
      </c>
      <c r="R11" s="16">
        <v>4.3</v>
      </c>
      <c r="S11" s="32">
        <v>3.6</v>
      </c>
      <c r="T11" s="27">
        <f t="shared" si="3"/>
        <v>3.9</v>
      </c>
      <c r="U11" s="22">
        <v>0.5</v>
      </c>
      <c r="V11" s="16">
        <v>2</v>
      </c>
      <c r="W11" s="16">
        <v>2.5</v>
      </c>
      <c r="X11" s="16">
        <v>4.3</v>
      </c>
      <c r="Y11" s="17">
        <v>3.5</v>
      </c>
      <c r="Z11" s="27">
        <f t="shared" si="4"/>
        <v>2.56</v>
      </c>
      <c r="AA11" s="22">
        <v>3.3</v>
      </c>
      <c r="AB11" s="16">
        <v>4.2</v>
      </c>
      <c r="AC11" s="16">
        <v>4.8</v>
      </c>
      <c r="AD11" s="16">
        <v>4.3</v>
      </c>
      <c r="AE11" s="17">
        <v>4.8</v>
      </c>
      <c r="AF11" s="27">
        <f t="shared" si="5"/>
        <v>4.28</v>
      </c>
      <c r="AG11" s="22">
        <v>4.7</v>
      </c>
      <c r="AH11" s="16">
        <v>4.7</v>
      </c>
      <c r="AI11" s="16">
        <v>4</v>
      </c>
      <c r="AJ11" s="16">
        <v>5</v>
      </c>
      <c r="AK11" s="17">
        <v>5</v>
      </c>
      <c r="AL11" s="27">
        <f t="shared" si="6"/>
        <v>4.68</v>
      </c>
      <c r="AM11" s="22">
        <v>3.9</v>
      </c>
      <c r="AN11" s="16">
        <v>4.5999999999999996</v>
      </c>
      <c r="AO11" s="16">
        <v>3.7</v>
      </c>
      <c r="AP11" s="16">
        <v>3.9</v>
      </c>
      <c r="AQ11" s="17">
        <v>4.5</v>
      </c>
      <c r="AR11" s="27">
        <f t="shared" si="7"/>
        <v>4.12</v>
      </c>
    </row>
    <row r="12" spans="2:44" ht="16.5" thickTop="1" thickBot="1" x14ac:dyDescent="0.3">
      <c r="B12" s="16">
        <v>6</v>
      </c>
      <c r="C12" s="30">
        <v>84500282012</v>
      </c>
      <c r="D12" s="31" t="s">
        <v>145</v>
      </c>
      <c r="E12" s="41">
        <f t="shared" si="0"/>
        <v>2.1560000000000001</v>
      </c>
      <c r="F12" s="42">
        <v>15</v>
      </c>
      <c r="G12" s="78">
        <f t="shared" si="8"/>
        <v>3.206</v>
      </c>
      <c r="H12" s="32">
        <v>1</v>
      </c>
      <c r="I12" s="22">
        <v>2.5</v>
      </c>
      <c r="J12" s="16">
        <v>3.7</v>
      </c>
      <c r="K12" s="16">
        <v>4</v>
      </c>
      <c r="L12" s="16">
        <v>4</v>
      </c>
      <c r="M12" s="17">
        <v>3</v>
      </c>
      <c r="N12" s="27">
        <f t="shared" si="2"/>
        <v>3.44</v>
      </c>
      <c r="O12" s="22">
        <v>3.7</v>
      </c>
      <c r="P12" s="16">
        <v>3.7</v>
      </c>
      <c r="Q12" s="16">
        <v>3.2</v>
      </c>
      <c r="R12" s="16">
        <v>4</v>
      </c>
      <c r="S12" s="32">
        <v>4.2</v>
      </c>
      <c r="T12" s="27">
        <f t="shared" si="3"/>
        <v>3.7600000000000002</v>
      </c>
      <c r="U12" s="22">
        <v>0.5</v>
      </c>
      <c r="V12" s="16">
        <v>2.8</v>
      </c>
      <c r="W12" s="16">
        <v>2.2000000000000002</v>
      </c>
      <c r="X12" s="16">
        <v>4</v>
      </c>
      <c r="Y12" s="17">
        <v>2</v>
      </c>
      <c r="Z12" s="27">
        <f t="shared" si="4"/>
        <v>2.2999999999999998</v>
      </c>
      <c r="AA12" s="22">
        <v>3.9</v>
      </c>
      <c r="AB12" s="16">
        <v>3.8</v>
      </c>
      <c r="AC12" s="16">
        <v>3.8</v>
      </c>
      <c r="AD12" s="16">
        <v>4</v>
      </c>
      <c r="AE12" s="17">
        <v>4.5999999999999996</v>
      </c>
      <c r="AF12" s="27">
        <f t="shared" si="5"/>
        <v>4.0200000000000005</v>
      </c>
      <c r="AG12" s="22">
        <v>4.7</v>
      </c>
      <c r="AH12" s="16">
        <v>5</v>
      </c>
      <c r="AI12" s="16">
        <v>5</v>
      </c>
      <c r="AJ12" s="16">
        <v>3.5</v>
      </c>
      <c r="AK12" s="17">
        <v>5</v>
      </c>
      <c r="AL12" s="27">
        <f t="shared" si="6"/>
        <v>4.6399999999999997</v>
      </c>
      <c r="AM12" s="22">
        <v>3</v>
      </c>
      <c r="AN12" s="16">
        <v>3</v>
      </c>
      <c r="AO12" s="16">
        <v>1.5</v>
      </c>
      <c r="AP12" s="16">
        <v>1.5</v>
      </c>
      <c r="AQ12" s="17">
        <v>1</v>
      </c>
      <c r="AR12" s="27">
        <f t="shared" si="7"/>
        <v>2</v>
      </c>
    </row>
    <row r="13" spans="2:44" ht="16.5" thickTop="1" thickBot="1" x14ac:dyDescent="0.3">
      <c r="B13" s="16">
        <v>7</v>
      </c>
      <c r="C13" s="30">
        <v>84500302012</v>
      </c>
      <c r="D13" s="31" t="s">
        <v>146</v>
      </c>
      <c r="E13" s="41">
        <f t="shared" si="0"/>
        <v>1.9880000000000002</v>
      </c>
      <c r="F13" s="42">
        <v>15</v>
      </c>
      <c r="G13" s="78">
        <f t="shared" si="8"/>
        <v>3.0380000000000003</v>
      </c>
      <c r="H13" s="32">
        <v>1</v>
      </c>
      <c r="I13" s="22">
        <v>1.5</v>
      </c>
      <c r="J13" s="16">
        <v>4</v>
      </c>
      <c r="K13" s="16"/>
      <c r="L13" s="16">
        <v>4.3</v>
      </c>
      <c r="M13" s="17"/>
      <c r="N13" s="27">
        <f t="shared" si="2"/>
        <v>1.9600000000000002</v>
      </c>
      <c r="O13" s="22">
        <v>2</v>
      </c>
      <c r="P13" s="16">
        <v>0</v>
      </c>
      <c r="Q13" s="16">
        <v>0</v>
      </c>
      <c r="R13" s="16">
        <v>4.3</v>
      </c>
      <c r="S13" s="32">
        <v>0</v>
      </c>
      <c r="T13" s="27">
        <f t="shared" si="3"/>
        <v>1.26</v>
      </c>
      <c r="U13" s="22">
        <v>0.5</v>
      </c>
      <c r="V13" s="16">
        <v>2.5</v>
      </c>
      <c r="W13" s="16">
        <v>2.5</v>
      </c>
      <c r="X13" s="16">
        <v>4.3</v>
      </c>
      <c r="Y13" s="17">
        <v>3.5</v>
      </c>
      <c r="Z13" s="27">
        <f t="shared" si="4"/>
        <v>2.66</v>
      </c>
      <c r="AA13" s="22">
        <v>3.3</v>
      </c>
      <c r="AB13" s="16">
        <v>4.2</v>
      </c>
      <c r="AC13" s="16">
        <v>4.8</v>
      </c>
      <c r="AD13" s="16">
        <v>4.3</v>
      </c>
      <c r="AE13" s="17">
        <v>4.8</v>
      </c>
      <c r="AF13" s="27">
        <f t="shared" si="5"/>
        <v>4.28</v>
      </c>
      <c r="AG13" s="22">
        <v>5</v>
      </c>
      <c r="AH13" s="16">
        <v>0</v>
      </c>
      <c r="AI13" s="16">
        <v>0</v>
      </c>
      <c r="AJ13" s="16">
        <v>0</v>
      </c>
      <c r="AK13" s="17">
        <v>0</v>
      </c>
      <c r="AL13" s="27">
        <f t="shared" si="6"/>
        <v>1</v>
      </c>
      <c r="AM13" s="22">
        <v>3.9</v>
      </c>
      <c r="AN13" s="16">
        <v>4.5999999999999996</v>
      </c>
      <c r="AO13" s="16">
        <v>3.7</v>
      </c>
      <c r="AP13" s="16">
        <v>3.9</v>
      </c>
      <c r="AQ13" s="17">
        <v>4.5</v>
      </c>
      <c r="AR13" s="27">
        <f t="shared" si="7"/>
        <v>4.12</v>
      </c>
    </row>
    <row r="14" spans="2:44" ht="16.5" hidden="1" thickTop="1" thickBot="1" x14ac:dyDescent="0.3">
      <c r="B14" s="16">
        <v>8</v>
      </c>
      <c r="C14" s="30">
        <v>84500332012</v>
      </c>
      <c r="D14" s="31" t="s">
        <v>147</v>
      </c>
      <c r="E14" s="41">
        <f t="shared" si="0"/>
        <v>0</v>
      </c>
      <c r="F14" s="42"/>
      <c r="G14" s="78">
        <f t="shared" si="8"/>
        <v>0.3</v>
      </c>
      <c r="H14" s="32">
        <v>0</v>
      </c>
      <c r="I14" s="22"/>
      <c r="J14" s="16"/>
      <c r="K14" s="16"/>
      <c r="L14" s="16"/>
      <c r="M14" s="17"/>
      <c r="N14" s="27">
        <f t="shared" si="2"/>
        <v>0</v>
      </c>
      <c r="O14" s="22"/>
      <c r="P14" s="16"/>
      <c r="Q14" s="16"/>
      <c r="R14" s="16"/>
      <c r="S14" s="32"/>
      <c r="T14" s="27">
        <f t="shared" si="3"/>
        <v>0</v>
      </c>
      <c r="U14" s="22"/>
      <c r="V14" s="16"/>
      <c r="W14" s="16"/>
      <c r="X14" s="16"/>
      <c r="Y14" s="17"/>
      <c r="Z14" s="27">
        <f t="shared" si="4"/>
        <v>0</v>
      </c>
      <c r="AA14" s="22"/>
      <c r="AB14" s="16"/>
      <c r="AC14" s="16"/>
      <c r="AD14" s="16"/>
      <c r="AE14" s="17"/>
      <c r="AF14" s="27">
        <f t="shared" si="5"/>
        <v>0</v>
      </c>
      <c r="AG14" s="22"/>
      <c r="AH14" s="16"/>
      <c r="AI14" s="16"/>
      <c r="AJ14" s="16"/>
      <c r="AK14" s="17"/>
      <c r="AL14" s="27">
        <f t="shared" si="6"/>
        <v>0</v>
      </c>
      <c r="AM14" s="22"/>
      <c r="AN14" s="16"/>
      <c r="AO14" s="16"/>
      <c r="AP14" s="16"/>
      <c r="AQ14" s="17"/>
      <c r="AR14" s="27">
        <f t="shared" si="7"/>
        <v>0</v>
      </c>
    </row>
    <row r="15" spans="2:44" ht="16.5" thickTop="1" thickBot="1" x14ac:dyDescent="0.3">
      <c r="B15" s="16">
        <v>9</v>
      </c>
      <c r="C15" s="30">
        <v>84500412012</v>
      </c>
      <c r="D15" s="31" t="s">
        <v>196</v>
      </c>
      <c r="E15" s="41">
        <f t="shared" si="0"/>
        <v>2.7190000000000003</v>
      </c>
      <c r="F15" s="42">
        <v>14</v>
      </c>
      <c r="G15" s="78">
        <f t="shared" si="8"/>
        <v>3.7190000000000003</v>
      </c>
      <c r="H15" s="32">
        <v>1</v>
      </c>
      <c r="I15" s="22">
        <v>2</v>
      </c>
      <c r="J15" s="16">
        <v>4</v>
      </c>
      <c r="K15" s="16">
        <v>4.5999999999999996</v>
      </c>
      <c r="L15" s="16">
        <v>4.3</v>
      </c>
      <c r="M15" s="17">
        <v>4.5999999999999996</v>
      </c>
      <c r="N15" s="27">
        <f t="shared" si="2"/>
        <v>3.9</v>
      </c>
      <c r="O15" s="22">
        <v>3.5</v>
      </c>
      <c r="P15" s="16">
        <v>3.5</v>
      </c>
      <c r="Q15" s="16">
        <v>3.7</v>
      </c>
      <c r="R15" s="16">
        <v>4.3</v>
      </c>
      <c r="S15" s="32">
        <v>3.8</v>
      </c>
      <c r="T15" s="27">
        <f t="shared" si="3"/>
        <v>3.7600000000000002</v>
      </c>
      <c r="U15" s="22">
        <v>0.5</v>
      </c>
      <c r="V15" s="16">
        <v>2.5</v>
      </c>
      <c r="W15" s="16">
        <v>2.5</v>
      </c>
      <c r="X15" s="16">
        <v>4.3</v>
      </c>
      <c r="Y15" s="17">
        <v>3.5</v>
      </c>
      <c r="Z15" s="27">
        <f t="shared" si="4"/>
        <v>2.66</v>
      </c>
      <c r="AA15" s="22">
        <v>3.3</v>
      </c>
      <c r="AB15" s="16">
        <v>4.2</v>
      </c>
      <c r="AC15" s="16">
        <v>4.8</v>
      </c>
      <c r="AD15" s="16">
        <v>4.3</v>
      </c>
      <c r="AE15" s="17">
        <v>4.8</v>
      </c>
      <c r="AF15" s="27">
        <f t="shared" si="5"/>
        <v>4.28</v>
      </c>
      <c r="AG15" s="22">
        <v>4.5</v>
      </c>
      <c r="AH15" s="16">
        <v>5</v>
      </c>
      <c r="AI15" s="16">
        <v>5</v>
      </c>
      <c r="AJ15" s="16">
        <v>5</v>
      </c>
      <c r="AK15" s="17">
        <v>4.5</v>
      </c>
      <c r="AL15" s="27">
        <f t="shared" si="6"/>
        <v>4.8</v>
      </c>
      <c r="AM15" s="22">
        <v>3.9</v>
      </c>
      <c r="AN15" s="16">
        <v>4.5999999999999996</v>
      </c>
      <c r="AO15" s="16">
        <v>3.7</v>
      </c>
      <c r="AP15" s="16">
        <v>3.9</v>
      </c>
      <c r="AQ15" s="17">
        <v>4.5</v>
      </c>
      <c r="AR15" s="27">
        <f t="shared" si="7"/>
        <v>4.12</v>
      </c>
    </row>
    <row r="16" spans="2:44" s="109" customFormat="1" ht="16.5" thickTop="1" thickBot="1" x14ac:dyDescent="0.3">
      <c r="B16" s="99">
        <v>10</v>
      </c>
      <c r="C16" s="100">
        <v>84500422012</v>
      </c>
      <c r="D16" s="101" t="s">
        <v>148</v>
      </c>
      <c r="E16" s="102">
        <f t="shared" si="0"/>
        <v>0.94920000000000015</v>
      </c>
      <c r="F16" s="103"/>
      <c r="G16" s="115">
        <f t="shared" si="8"/>
        <v>1.2492000000000001</v>
      </c>
      <c r="H16" s="108">
        <v>0</v>
      </c>
      <c r="I16" s="105">
        <v>4.3</v>
      </c>
      <c r="J16" s="99">
        <v>3</v>
      </c>
      <c r="K16" s="99">
        <v>4.34</v>
      </c>
      <c r="L16" s="99"/>
      <c r="M16" s="106"/>
      <c r="N16" s="107">
        <f t="shared" si="2"/>
        <v>2.3280000000000003</v>
      </c>
      <c r="O16" s="105">
        <v>4</v>
      </c>
      <c r="P16" s="99">
        <v>3.8</v>
      </c>
      <c r="Q16" s="99"/>
      <c r="R16" s="99"/>
      <c r="S16" s="108"/>
      <c r="T16" s="107">
        <f t="shared" si="3"/>
        <v>1.56</v>
      </c>
      <c r="U16" s="105">
        <v>3.5</v>
      </c>
      <c r="V16" s="99">
        <v>3</v>
      </c>
      <c r="W16" s="99">
        <v>2</v>
      </c>
      <c r="X16" s="99"/>
      <c r="Y16" s="106"/>
      <c r="Z16" s="107">
        <f t="shared" si="4"/>
        <v>1.7</v>
      </c>
      <c r="AA16" s="105"/>
      <c r="AB16" s="99">
        <v>3.8</v>
      </c>
      <c r="AC16" s="99">
        <v>3.8</v>
      </c>
      <c r="AD16" s="99"/>
      <c r="AE16" s="106"/>
      <c r="AF16" s="107">
        <f t="shared" si="5"/>
        <v>1.52</v>
      </c>
      <c r="AG16" s="105"/>
      <c r="AH16" s="99">
        <v>5</v>
      </c>
      <c r="AI16" s="99"/>
      <c r="AJ16" s="99"/>
      <c r="AK16" s="106"/>
      <c r="AL16" s="107">
        <f t="shared" si="6"/>
        <v>1</v>
      </c>
      <c r="AM16" s="105">
        <v>1.8</v>
      </c>
      <c r="AN16" s="99"/>
      <c r="AO16" s="99"/>
      <c r="AP16" s="99"/>
      <c r="AQ16" s="106"/>
      <c r="AR16" s="107">
        <f t="shared" si="7"/>
        <v>0.36</v>
      </c>
    </row>
    <row r="17" spans="2:44" ht="16.5" thickTop="1" thickBot="1" x14ac:dyDescent="0.3">
      <c r="B17" s="16">
        <v>11</v>
      </c>
      <c r="C17" s="30">
        <v>84500452012</v>
      </c>
      <c r="D17" s="31" t="s">
        <v>149</v>
      </c>
      <c r="E17" s="41">
        <f t="shared" si="0"/>
        <v>2.2869999999999999</v>
      </c>
      <c r="F17" s="43">
        <v>21</v>
      </c>
      <c r="G17" s="78">
        <f t="shared" si="8"/>
        <v>3.6369999999999996</v>
      </c>
      <c r="H17" s="32">
        <v>1</v>
      </c>
      <c r="I17" s="22">
        <v>2</v>
      </c>
      <c r="J17" s="16">
        <v>3.8</v>
      </c>
      <c r="K17" s="16">
        <v>2</v>
      </c>
      <c r="L17" s="16">
        <v>3.8</v>
      </c>
      <c r="M17" s="17">
        <v>3.9</v>
      </c>
      <c r="N17" s="27">
        <f t="shared" si="2"/>
        <v>3.1</v>
      </c>
      <c r="O17" s="22">
        <v>3.7</v>
      </c>
      <c r="P17" s="16">
        <v>3.9</v>
      </c>
      <c r="Q17" s="16">
        <v>3.7</v>
      </c>
      <c r="R17" s="16">
        <v>3.8</v>
      </c>
      <c r="S17" s="32">
        <v>4</v>
      </c>
      <c r="T17" s="27">
        <f t="shared" si="3"/>
        <v>3.8200000000000003</v>
      </c>
      <c r="U17" s="22">
        <v>0.5</v>
      </c>
      <c r="V17" s="16">
        <v>4.5</v>
      </c>
      <c r="W17" s="16">
        <v>2</v>
      </c>
      <c r="X17" s="16">
        <v>3.8</v>
      </c>
      <c r="Y17" s="17">
        <v>1</v>
      </c>
      <c r="Z17" s="27">
        <f t="shared" si="4"/>
        <v>2.3600000000000003</v>
      </c>
      <c r="AA17" s="22">
        <v>4.3</v>
      </c>
      <c r="AB17" s="16">
        <v>3.5</v>
      </c>
      <c r="AC17" s="16">
        <v>3.5</v>
      </c>
      <c r="AD17" s="16">
        <v>3.8</v>
      </c>
      <c r="AE17" s="17">
        <v>4.3</v>
      </c>
      <c r="AF17" s="27">
        <f t="shared" si="5"/>
        <v>3.8800000000000003</v>
      </c>
      <c r="AG17" s="22">
        <v>4.5</v>
      </c>
      <c r="AH17" s="16">
        <v>4.5</v>
      </c>
      <c r="AI17" s="16">
        <v>5</v>
      </c>
      <c r="AJ17" s="16">
        <v>5</v>
      </c>
      <c r="AK17" s="17">
        <v>5</v>
      </c>
      <c r="AL17" s="27">
        <f t="shared" si="6"/>
        <v>4.8</v>
      </c>
      <c r="AM17" s="22">
        <v>2.2999999999999998</v>
      </c>
      <c r="AN17" s="16">
        <v>2.6</v>
      </c>
      <c r="AO17" s="16">
        <v>3.2</v>
      </c>
      <c r="AP17" s="16">
        <v>2.8</v>
      </c>
      <c r="AQ17" s="17">
        <v>3.5</v>
      </c>
      <c r="AR17" s="27">
        <f t="shared" si="7"/>
        <v>2.88</v>
      </c>
    </row>
    <row r="18" spans="2:44" ht="16.5" thickTop="1" thickBot="1" x14ac:dyDescent="0.3">
      <c r="B18" s="16">
        <v>12</v>
      </c>
      <c r="C18" s="30">
        <v>84500462012</v>
      </c>
      <c r="D18" s="31" t="s">
        <v>150</v>
      </c>
      <c r="E18" s="41">
        <f t="shared" si="0"/>
        <v>2.9489000000000001</v>
      </c>
      <c r="F18" s="44">
        <v>17</v>
      </c>
      <c r="G18" s="78">
        <f t="shared" si="8"/>
        <v>4.0989000000000004</v>
      </c>
      <c r="H18" s="32">
        <v>1</v>
      </c>
      <c r="I18" s="22">
        <v>5.43</v>
      </c>
      <c r="J18" s="16">
        <v>4.3</v>
      </c>
      <c r="K18" s="16">
        <v>4.3</v>
      </c>
      <c r="L18" s="16">
        <v>4.5999999999999996</v>
      </c>
      <c r="M18" s="17">
        <v>4.5999999999999996</v>
      </c>
      <c r="N18" s="27">
        <f t="shared" si="2"/>
        <v>4.6460000000000008</v>
      </c>
      <c r="O18" s="22">
        <v>4.7</v>
      </c>
      <c r="P18" s="16">
        <v>4.8</v>
      </c>
      <c r="Q18" s="16">
        <v>4.5999999999999996</v>
      </c>
      <c r="R18" s="16">
        <v>4.3</v>
      </c>
      <c r="S18" s="32">
        <v>5.3</v>
      </c>
      <c r="T18" s="27">
        <f t="shared" si="3"/>
        <v>4.74</v>
      </c>
      <c r="U18" s="22">
        <v>1.5</v>
      </c>
      <c r="V18" s="16">
        <v>2</v>
      </c>
      <c r="W18" s="16">
        <v>2.5</v>
      </c>
      <c r="X18" s="16">
        <v>4.3</v>
      </c>
      <c r="Y18" s="17">
        <v>3.5</v>
      </c>
      <c r="Z18" s="27">
        <f t="shared" si="4"/>
        <v>2.7600000000000002</v>
      </c>
      <c r="AA18" s="22">
        <v>3.3</v>
      </c>
      <c r="AB18" s="16">
        <v>4.2</v>
      </c>
      <c r="AC18" s="16">
        <v>4.8</v>
      </c>
      <c r="AD18" s="16">
        <v>4.3</v>
      </c>
      <c r="AE18" s="17">
        <v>4.8</v>
      </c>
      <c r="AF18" s="27">
        <f t="shared" si="5"/>
        <v>4.28</v>
      </c>
      <c r="AG18" s="22">
        <v>5</v>
      </c>
      <c r="AH18" s="16">
        <v>5</v>
      </c>
      <c r="AI18" s="16">
        <v>5</v>
      </c>
      <c r="AJ18" s="16">
        <v>5</v>
      </c>
      <c r="AK18" s="17">
        <v>5</v>
      </c>
      <c r="AL18" s="27">
        <f t="shared" si="6"/>
        <v>5</v>
      </c>
      <c r="AM18" s="22">
        <v>3.9</v>
      </c>
      <c r="AN18" s="16">
        <v>4.5999999999999996</v>
      </c>
      <c r="AO18" s="16">
        <v>3.7</v>
      </c>
      <c r="AP18" s="16">
        <v>3.9</v>
      </c>
      <c r="AQ18" s="17">
        <v>4.5</v>
      </c>
      <c r="AR18" s="27">
        <f t="shared" si="7"/>
        <v>4.12</v>
      </c>
    </row>
    <row r="19" spans="2:44" ht="16.5" hidden="1" thickTop="1" thickBot="1" x14ac:dyDescent="0.3">
      <c r="B19" s="16">
        <v>13</v>
      </c>
      <c r="C19" s="30">
        <v>84500492012</v>
      </c>
      <c r="D19" s="31" t="s">
        <v>151</v>
      </c>
      <c r="E19" s="41">
        <f t="shared" si="0"/>
        <v>0</v>
      </c>
      <c r="F19" s="42"/>
      <c r="G19" s="78">
        <f t="shared" si="8"/>
        <v>0.3</v>
      </c>
      <c r="H19" s="32">
        <v>0</v>
      </c>
      <c r="I19" s="22"/>
      <c r="J19" s="16"/>
      <c r="K19" s="16"/>
      <c r="L19" s="16"/>
      <c r="M19" s="17"/>
      <c r="N19" s="27">
        <f t="shared" si="2"/>
        <v>0</v>
      </c>
      <c r="O19" s="22"/>
      <c r="P19" s="16"/>
      <c r="Q19" s="16"/>
      <c r="R19" s="16"/>
      <c r="S19" s="32"/>
      <c r="T19" s="27">
        <f t="shared" si="3"/>
        <v>0</v>
      </c>
      <c r="U19" s="22"/>
      <c r="V19" s="16"/>
      <c r="W19" s="16"/>
      <c r="X19" s="16"/>
      <c r="Y19" s="17"/>
      <c r="Z19" s="27">
        <f t="shared" si="4"/>
        <v>0</v>
      </c>
      <c r="AA19" s="22"/>
      <c r="AB19" s="16"/>
      <c r="AC19" s="16"/>
      <c r="AD19" s="16"/>
      <c r="AE19" s="17"/>
      <c r="AF19" s="27">
        <f t="shared" si="5"/>
        <v>0</v>
      </c>
      <c r="AG19" s="22"/>
      <c r="AH19" s="16"/>
      <c r="AI19" s="16"/>
      <c r="AJ19" s="16"/>
      <c r="AK19" s="17"/>
      <c r="AL19" s="27">
        <f t="shared" si="6"/>
        <v>0</v>
      </c>
      <c r="AM19" s="22"/>
      <c r="AN19" s="16"/>
      <c r="AO19" s="16"/>
      <c r="AP19" s="16"/>
      <c r="AQ19" s="17"/>
      <c r="AR19" s="27">
        <f t="shared" si="7"/>
        <v>0</v>
      </c>
    </row>
    <row r="20" spans="2:44" ht="16.5" thickTop="1" thickBot="1" x14ac:dyDescent="0.3">
      <c r="B20" s="16">
        <v>14</v>
      </c>
      <c r="C20" s="30">
        <v>84500592012</v>
      </c>
      <c r="D20" s="31" t="s">
        <v>152</v>
      </c>
      <c r="E20" s="41">
        <f t="shared" si="0"/>
        <v>2.2350000000000003</v>
      </c>
      <c r="F20" s="42">
        <v>16</v>
      </c>
      <c r="G20" s="78">
        <f t="shared" si="8"/>
        <v>3.335</v>
      </c>
      <c r="H20" s="32">
        <v>1</v>
      </c>
      <c r="I20" s="22">
        <v>1.5</v>
      </c>
      <c r="J20" s="16">
        <v>3.7</v>
      </c>
      <c r="K20" s="16">
        <v>4</v>
      </c>
      <c r="L20" s="16">
        <v>3.8</v>
      </c>
      <c r="M20" s="17">
        <v>4.5</v>
      </c>
      <c r="N20" s="27">
        <f t="shared" si="2"/>
        <v>3.5</v>
      </c>
      <c r="O20" s="22">
        <v>3.2</v>
      </c>
      <c r="P20" s="16">
        <v>2.6</v>
      </c>
      <c r="Q20" s="16">
        <v>4</v>
      </c>
      <c r="R20" s="16">
        <v>3.8</v>
      </c>
      <c r="S20" s="32">
        <v>4</v>
      </c>
      <c r="T20" s="27">
        <f t="shared" si="3"/>
        <v>3.5200000000000005</v>
      </c>
      <c r="U20" s="22">
        <v>0.5</v>
      </c>
      <c r="V20" s="16">
        <v>3.3</v>
      </c>
      <c r="W20" s="16">
        <v>2</v>
      </c>
      <c r="X20" s="16">
        <v>3.8</v>
      </c>
      <c r="Y20" s="17">
        <v>1</v>
      </c>
      <c r="Z20" s="27">
        <f t="shared" si="4"/>
        <v>2.12</v>
      </c>
      <c r="AA20" s="22">
        <v>4.3</v>
      </c>
      <c r="AB20" s="16">
        <v>3.5</v>
      </c>
      <c r="AC20" s="16">
        <v>3.5</v>
      </c>
      <c r="AD20" s="16">
        <v>3.8</v>
      </c>
      <c r="AE20" s="17">
        <v>4.3</v>
      </c>
      <c r="AF20" s="27">
        <f t="shared" si="5"/>
        <v>3.8800000000000003</v>
      </c>
      <c r="AG20" s="22">
        <v>2.2000000000000002</v>
      </c>
      <c r="AH20" s="16">
        <v>4.5</v>
      </c>
      <c r="AI20" s="16">
        <v>2.5</v>
      </c>
      <c r="AJ20" s="16">
        <v>4</v>
      </c>
      <c r="AK20" s="17">
        <v>5</v>
      </c>
      <c r="AL20" s="27">
        <f t="shared" si="6"/>
        <v>3.6399999999999997</v>
      </c>
      <c r="AM20" s="22">
        <v>2.2999999999999998</v>
      </c>
      <c r="AN20" s="16">
        <v>2.6</v>
      </c>
      <c r="AO20" s="16">
        <v>3.2</v>
      </c>
      <c r="AP20" s="16">
        <v>2.8</v>
      </c>
      <c r="AQ20" s="17">
        <v>3.5</v>
      </c>
      <c r="AR20" s="27">
        <f t="shared" si="7"/>
        <v>2.88</v>
      </c>
    </row>
    <row r="21" spans="2:44" ht="16.5" thickTop="1" thickBot="1" x14ac:dyDescent="0.3">
      <c r="B21" s="16">
        <v>15</v>
      </c>
      <c r="C21" s="30">
        <v>84500642012</v>
      </c>
      <c r="D21" s="31" t="s">
        <v>153</v>
      </c>
      <c r="E21" s="41">
        <f t="shared" si="0"/>
        <v>2.593</v>
      </c>
      <c r="F21" s="42">
        <v>14</v>
      </c>
      <c r="G21" s="78">
        <f t="shared" si="8"/>
        <v>3.593</v>
      </c>
      <c r="H21" s="32">
        <v>1</v>
      </c>
      <c r="I21" s="22">
        <v>3.7</v>
      </c>
      <c r="J21" s="16">
        <v>3.5</v>
      </c>
      <c r="K21" s="16">
        <v>4.8</v>
      </c>
      <c r="L21" s="16">
        <v>4</v>
      </c>
      <c r="M21" s="17">
        <v>4.5999999999999996</v>
      </c>
      <c r="N21" s="27">
        <f t="shared" si="2"/>
        <v>4.12</v>
      </c>
      <c r="O21" s="22">
        <v>3.5</v>
      </c>
      <c r="P21" s="16">
        <v>4</v>
      </c>
      <c r="Q21" s="16">
        <v>4</v>
      </c>
      <c r="R21" s="16">
        <v>4</v>
      </c>
      <c r="S21" s="32">
        <v>4.2</v>
      </c>
      <c r="T21" s="27">
        <f t="shared" si="3"/>
        <v>3.94</v>
      </c>
      <c r="U21" s="22">
        <v>1.5</v>
      </c>
      <c r="V21" s="16">
        <v>2.2999999999999998</v>
      </c>
      <c r="W21" s="16">
        <v>2.2000000000000002</v>
      </c>
      <c r="X21" s="16">
        <v>4</v>
      </c>
      <c r="Y21" s="17">
        <v>0.5</v>
      </c>
      <c r="Z21" s="27">
        <f t="shared" si="4"/>
        <v>2.1</v>
      </c>
      <c r="AA21" s="22">
        <v>4.3</v>
      </c>
      <c r="AB21" s="16">
        <v>3.8</v>
      </c>
      <c r="AC21" s="16">
        <v>4.5999999999999996</v>
      </c>
      <c r="AD21" s="16">
        <v>4</v>
      </c>
      <c r="AE21" s="17">
        <v>4.5999999999999996</v>
      </c>
      <c r="AF21" s="27">
        <f t="shared" si="5"/>
        <v>4.26</v>
      </c>
      <c r="AG21" s="22">
        <v>3.5</v>
      </c>
      <c r="AH21" s="16">
        <v>5</v>
      </c>
      <c r="AI21" s="16">
        <v>4.4000000000000004</v>
      </c>
      <c r="AJ21" s="16">
        <v>5</v>
      </c>
      <c r="AK21" s="17">
        <v>5</v>
      </c>
      <c r="AL21" s="27">
        <f t="shared" si="6"/>
        <v>4.58</v>
      </c>
      <c r="AM21" s="22">
        <v>3.9</v>
      </c>
      <c r="AN21" s="16">
        <v>4.2</v>
      </c>
      <c r="AO21" s="16">
        <v>4.5</v>
      </c>
      <c r="AP21" s="16">
        <v>1.5</v>
      </c>
      <c r="AQ21" s="17">
        <v>3.8</v>
      </c>
      <c r="AR21" s="27">
        <f t="shared" si="7"/>
        <v>3.5799999999999996</v>
      </c>
    </row>
    <row r="22" spans="2:44" ht="16.5" hidden="1" thickTop="1" thickBot="1" x14ac:dyDescent="0.3">
      <c r="B22" s="16">
        <v>16</v>
      </c>
      <c r="C22" s="30">
        <v>84500652012</v>
      </c>
      <c r="D22" s="31" t="s">
        <v>154</v>
      </c>
      <c r="E22" s="41">
        <f t="shared" si="0"/>
        <v>0</v>
      </c>
      <c r="F22" s="42"/>
      <c r="G22" s="78">
        <f t="shared" si="8"/>
        <v>0.3</v>
      </c>
      <c r="H22" s="32">
        <v>0</v>
      </c>
      <c r="I22" s="22"/>
      <c r="J22" s="16"/>
      <c r="K22" s="16"/>
      <c r="L22" s="16"/>
      <c r="M22" s="17"/>
      <c r="N22" s="27">
        <f t="shared" si="2"/>
        <v>0</v>
      </c>
      <c r="O22" s="22"/>
      <c r="P22" s="16"/>
      <c r="Q22" s="16"/>
      <c r="R22" s="16"/>
      <c r="S22" s="32"/>
      <c r="T22" s="27">
        <f t="shared" si="3"/>
        <v>0</v>
      </c>
      <c r="U22" s="22"/>
      <c r="V22" s="16"/>
      <c r="W22" s="16"/>
      <c r="X22" s="16"/>
      <c r="Y22" s="17"/>
      <c r="Z22" s="27">
        <f t="shared" si="4"/>
        <v>0</v>
      </c>
      <c r="AA22" s="22"/>
      <c r="AB22" s="16"/>
      <c r="AC22" s="16"/>
      <c r="AD22" s="16"/>
      <c r="AE22" s="17"/>
      <c r="AF22" s="27">
        <f t="shared" si="5"/>
        <v>0</v>
      </c>
      <c r="AG22" s="22"/>
      <c r="AH22" s="16"/>
      <c r="AI22" s="16"/>
      <c r="AJ22" s="16"/>
      <c r="AK22" s="17"/>
      <c r="AL22" s="27">
        <f t="shared" si="6"/>
        <v>0</v>
      </c>
      <c r="AM22" s="22"/>
      <c r="AN22" s="16"/>
      <c r="AO22" s="16"/>
      <c r="AP22" s="16"/>
      <c r="AQ22" s="17"/>
      <c r="AR22" s="27">
        <f t="shared" si="7"/>
        <v>0</v>
      </c>
    </row>
    <row r="23" spans="2:44" ht="16.5" thickTop="1" thickBot="1" x14ac:dyDescent="0.3">
      <c r="B23" s="16">
        <v>17</v>
      </c>
      <c r="C23" s="30">
        <v>84500662012</v>
      </c>
      <c r="D23" s="31" t="s">
        <v>155</v>
      </c>
      <c r="E23" s="41">
        <f t="shared" si="0"/>
        <v>2.3579999999999997</v>
      </c>
      <c r="F23" s="42">
        <v>21</v>
      </c>
      <c r="G23" s="78">
        <f t="shared" si="8"/>
        <v>3.7079999999999997</v>
      </c>
      <c r="H23" s="32">
        <v>1</v>
      </c>
      <c r="I23" s="22">
        <v>3.8</v>
      </c>
      <c r="J23" s="16">
        <v>4.8</v>
      </c>
      <c r="K23" s="16">
        <v>4.4000000000000004</v>
      </c>
      <c r="L23" s="16">
        <v>4</v>
      </c>
      <c r="M23" s="17">
        <v>4.3</v>
      </c>
      <c r="N23" s="27">
        <f t="shared" si="2"/>
        <v>4.26</v>
      </c>
      <c r="O23" s="22">
        <v>3.5</v>
      </c>
      <c r="P23" s="16">
        <v>3.9</v>
      </c>
      <c r="Q23" s="16"/>
      <c r="R23" s="16">
        <v>4</v>
      </c>
      <c r="S23" s="32">
        <v>4.8</v>
      </c>
      <c r="T23" s="27">
        <f t="shared" si="3"/>
        <v>3.2399999999999998</v>
      </c>
      <c r="U23" s="22">
        <v>1.5</v>
      </c>
      <c r="V23" s="16">
        <v>3</v>
      </c>
      <c r="W23" s="16">
        <v>2.2000000000000002</v>
      </c>
      <c r="X23" s="16">
        <v>4</v>
      </c>
      <c r="Y23" s="17"/>
      <c r="Z23" s="27">
        <f t="shared" si="4"/>
        <v>2.1399999999999997</v>
      </c>
      <c r="AA23" s="22">
        <v>4.3</v>
      </c>
      <c r="AB23" s="16"/>
      <c r="AC23" s="16">
        <v>4.5999999999999996</v>
      </c>
      <c r="AD23" s="16">
        <v>4</v>
      </c>
      <c r="AE23" s="17">
        <v>4.5999999999999996</v>
      </c>
      <c r="AF23" s="27">
        <f t="shared" si="5"/>
        <v>3.5</v>
      </c>
      <c r="AG23" s="22">
        <v>3.5</v>
      </c>
      <c r="AH23" s="16"/>
      <c r="AI23" s="16"/>
      <c r="AJ23" s="16">
        <v>3</v>
      </c>
      <c r="AK23" s="17">
        <v>5</v>
      </c>
      <c r="AL23" s="27">
        <f t="shared" si="6"/>
        <v>2.2999999999999998</v>
      </c>
      <c r="AM23" s="22">
        <v>3.9</v>
      </c>
      <c r="AN23" s="16">
        <v>4.2</v>
      </c>
      <c r="AO23" s="16">
        <v>4.5</v>
      </c>
      <c r="AP23" s="16">
        <v>1.5</v>
      </c>
      <c r="AQ23" s="17">
        <v>3.8</v>
      </c>
      <c r="AR23" s="27">
        <f t="shared" si="7"/>
        <v>3.5799999999999996</v>
      </c>
    </row>
    <row r="24" spans="2:44" ht="16.5" hidden="1" thickTop="1" thickBot="1" x14ac:dyDescent="0.3">
      <c r="B24" s="16">
        <v>18</v>
      </c>
      <c r="C24" s="30">
        <v>84500772012</v>
      </c>
      <c r="D24" s="31" t="s">
        <v>156</v>
      </c>
      <c r="E24" s="41">
        <f t="shared" si="0"/>
        <v>0</v>
      </c>
      <c r="F24" s="42"/>
      <c r="G24" s="78">
        <f t="shared" si="8"/>
        <v>0.3</v>
      </c>
      <c r="H24" s="32">
        <v>0</v>
      </c>
      <c r="I24" s="22"/>
      <c r="J24" s="16"/>
      <c r="K24" s="16"/>
      <c r="L24" s="16"/>
      <c r="M24" s="17"/>
      <c r="N24" s="27">
        <f t="shared" si="2"/>
        <v>0</v>
      </c>
      <c r="O24" s="22"/>
      <c r="P24" s="16"/>
      <c r="Q24" s="16"/>
      <c r="R24" s="16"/>
      <c r="S24" s="32"/>
      <c r="T24" s="27">
        <f t="shared" si="3"/>
        <v>0</v>
      </c>
      <c r="U24" s="22"/>
      <c r="V24" s="16"/>
      <c r="W24" s="16"/>
      <c r="X24" s="16"/>
      <c r="Y24" s="17"/>
      <c r="Z24" s="27">
        <f t="shared" si="4"/>
        <v>0</v>
      </c>
      <c r="AA24" s="22"/>
      <c r="AB24" s="16"/>
      <c r="AC24" s="16"/>
      <c r="AD24" s="16"/>
      <c r="AE24" s="17"/>
      <c r="AF24" s="27">
        <f t="shared" si="5"/>
        <v>0</v>
      </c>
      <c r="AG24" s="22"/>
      <c r="AH24" s="16"/>
      <c r="AI24" s="16"/>
      <c r="AJ24" s="16"/>
      <c r="AK24" s="17"/>
      <c r="AL24" s="27">
        <f t="shared" si="6"/>
        <v>0</v>
      </c>
      <c r="AM24" s="22"/>
      <c r="AN24" s="16"/>
      <c r="AO24" s="16"/>
      <c r="AP24" s="16"/>
      <c r="AQ24" s="17"/>
      <c r="AR24" s="27">
        <f t="shared" si="7"/>
        <v>0</v>
      </c>
    </row>
    <row r="25" spans="2:44" ht="16.5" hidden="1" thickTop="1" thickBot="1" x14ac:dyDescent="0.3">
      <c r="B25" s="16">
        <v>19</v>
      </c>
      <c r="C25" s="30">
        <v>84500782012</v>
      </c>
      <c r="D25" s="31" t="s">
        <v>157</v>
      </c>
      <c r="E25" s="41">
        <f t="shared" si="0"/>
        <v>0</v>
      </c>
      <c r="F25" s="42"/>
      <c r="G25" s="78">
        <f t="shared" si="8"/>
        <v>0.3</v>
      </c>
      <c r="H25" s="32">
        <v>0</v>
      </c>
      <c r="I25" s="22"/>
      <c r="J25" s="16"/>
      <c r="K25" s="16"/>
      <c r="L25" s="16"/>
      <c r="M25" s="17"/>
      <c r="N25" s="27">
        <f t="shared" si="2"/>
        <v>0</v>
      </c>
      <c r="O25" s="22"/>
      <c r="P25" s="16"/>
      <c r="Q25" s="16"/>
      <c r="R25" s="16"/>
      <c r="S25" s="32"/>
      <c r="T25" s="27">
        <f t="shared" si="3"/>
        <v>0</v>
      </c>
      <c r="U25" s="22"/>
      <c r="V25" s="16"/>
      <c r="W25" s="16"/>
      <c r="X25" s="16"/>
      <c r="Y25" s="17"/>
      <c r="Z25" s="27">
        <f t="shared" si="4"/>
        <v>0</v>
      </c>
      <c r="AA25" s="22"/>
      <c r="AB25" s="16"/>
      <c r="AC25" s="16"/>
      <c r="AD25" s="16"/>
      <c r="AE25" s="17"/>
      <c r="AF25" s="27">
        <f t="shared" si="5"/>
        <v>0</v>
      </c>
      <c r="AG25" s="22"/>
      <c r="AH25" s="16"/>
      <c r="AI25" s="16"/>
      <c r="AJ25" s="16"/>
      <c r="AK25" s="17"/>
      <c r="AL25" s="27">
        <f t="shared" si="6"/>
        <v>0</v>
      </c>
      <c r="AM25" s="22"/>
      <c r="AN25" s="16"/>
      <c r="AO25" s="16"/>
      <c r="AP25" s="16"/>
      <c r="AQ25" s="17"/>
      <c r="AR25" s="27">
        <f t="shared" si="7"/>
        <v>0</v>
      </c>
    </row>
    <row r="26" spans="2:44" ht="16.5" thickTop="1" thickBot="1" x14ac:dyDescent="0.3">
      <c r="B26" s="16">
        <v>20</v>
      </c>
      <c r="C26" s="30">
        <v>84500882012</v>
      </c>
      <c r="D26" s="31" t="s">
        <v>158</v>
      </c>
      <c r="E26" s="41">
        <f t="shared" si="0"/>
        <v>2.3140000000000001</v>
      </c>
      <c r="F26" s="42">
        <v>15</v>
      </c>
      <c r="G26" s="78">
        <f t="shared" si="8"/>
        <v>3.3639999999999999</v>
      </c>
      <c r="H26" s="32">
        <v>1</v>
      </c>
      <c r="I26" s="22">
        <v>2</v>
      </c>
      <c r="J26" s="16">
        <v>2.2999999999999998</v>
      </c>
      <c r="K26" s="16">
        <v>3.8</v>
      </c>
      <c r="L26" s="16">
        <v>3.8</v>
      </c>
      <c r="M26" s="17">
        <v>4.3</v>
      </c>
      <c r="N26" s="27">
        <f t="shared" si="2"/>
        <v>3.2399999999999998</v>
      </c>
      <c r="O26" s="22">
        <v>4.2</v>
      </c>
      <c r="P26" s="16">
        <v>3.7</v>
      </c>
      <c r="Q26" s="16">
        <v>4.3</v>
      </c>
      <c r="R26" s="16">
        <v>3.8</v>
      </c>
      <c r="S26" s="32">
        <v>4.5999999999999996</v>
      </c>
      <c r="T26" s="27">
        <f t="shared" si="3"/>
        <v>4.12</v>
      </c>
      <c r="U26" s="22">
        <v>0.5</v>
      </c>
      <c r="V26" s="16">
        <v>3.3</v>
      </c>
      <c r="W26" s="16">
        <v>2</v>
      </c>
      <c r="X26" s="16">
        <v>3.8</v>
      </c>
      <c r="Y26" s="17">
        <v>1</v>
      </c>
      <c r="Z26" s="27">
        <f t="shared" si="4"/>
        <v>2.12</v>
      </c>
      <c r="AA26" s="22">
        <v>4.3</v>
      </c>
      <c r="AB26" s="16">
        <v>3.5</v>
      </c>
      <c r="AC26" s="16">
        <v>3.5</v>
      </c>
      <c r="AD26" s="16">
        <v>3.8</v>
      </c>
      <c r="AE26" s="17">
        <v>4.3</v>
      </c>
      <c r="AF26" s="27">
        <f t="shared" si="5"/>
        <v>3.8800000000000003</v>
      </c>
      <c r="AG26" s="22">
        <v>4.7</v>
      </c>
      <c r="AH26" s="16">
        <v>5</v>
      </c>
      <c r="AI26" s="16">
        <v>4.5</v>
      </c>
      <c r="AJ26" s="16">
        <v>4</v>
      </c>
      <c r="AK26" s="17">
        <v>3.8</v>
      </c>
      <c r="AL26" s="27">
        <f t="shared" si="6"/>
        <v>4.4000000000000004</v>
      </c>
      <c r="AM26" s="22">
        <v>2.2999999999999998</v>
      </c>
      <c r="AN26" s="16">
        <v>2.6</v>
      </c>
      <c r="AO26" s="16">
        <v>3.7</v>
      </c>
      <c r="AP26" s="16">
        <v>2.8</v>
      </c>
      <c r="AQ26" s="17">
        <v>3.5</v>
      </c>
      <c r="AR26" s="27">
        <f t="shared" si="7"/>
        <v>2.9799999999999995</v>
      </c>
    </row>
    <row r="27" spans="2:44" ht="16.5" hidden="1" thickTop="1" thickBot="1" x14ac:dyDescent="0.3">
      <c r="B27" s="16">
        <v>21</v>
      </c>
      <c r="C27" s="30">
        <v>84500902012</v>
      </c>
      <c r="D27" s="31" t="s">
        <v>159</v>
      </c>
      <c r="E27" s="41">
        <f t="shared" si="0"/>
        <v>0</v>
      </c>
      <c r="F27" s="42"/>
      <c r="G27" s="78">
        <f t="shared" si="8"/>
        <v>0.3</v>
      </c>
      <c r="H27" s="32">
        <v>0</v>
      </c>
      <c r="I27" s="22"/>
      <c r="J27" s="16"/>
      <c r="K27" s="16"/>
      <c r="L27" s="16"/>
      <c r="M27" s="17"/>
      <c r="N27" s="27">
        <f t="shared" si="2"/>
        <v>0</v>
      </c>
      <c r="O27" s="22"/>
      <c r="P27" s="16"/>
      <c r="Q27" s="16"/>
      <c r="R27" s="16"/>
      <c r="S27" s="32"/>
      <c r="T27" s="27">
        <f t="shared" si="3"/>
        <v>0</v>
      </c>
      <c r="U27" s="22"/>
      <c r="V27" s="16"/>
      <c r="W27" s="16"/>
      <c r="X27" s="16"/>
      <c r="Y27" s="17"/>
      <c r="Z27" s="27">
        <f t="shared" si="4"/>
        <v>0</v>
      </c>
      <c r="AA27" s="22"/>
      <c r="AB27" s="16"/>
      <c r="AC27" s="16"/>
      <c r="AD27" s="16"/>
      <c r="AE27" s="17"/>
      <c r="AF27" s="27">
        <f t="shared" si="5"/>
        <v>0</v>
      </c>
      <c r="AG27" s="22"/>
      <c r="AH27" s="16"/>
      <c r="AI27" s="16"/>
      <c r="AJ27" s="16"/>
      <c r="AK27" s="17"/>
      <c r="AL27" s="27">
        <f t="shared" si="6"/>
        <v>0</v>
      </c>
      <c r="AM27" s="22"/>
      <c r="AN27" s="16"/>
      <c r="AO27" s="16"/>
      <c r="AP27" s="16"/>
      <c r="AQ27" s="17"/>
      <c r="AR27" s="27">
        <f t="shared" si="7"/>
        <v>0</v>
      </c>
    </row>
    <row r="28" spans="2:44" ht="16.5" thickTop="1" thickBot="1" x14ac:dyDescent="0.3">
      <c r="B28" s="16">
        <v>23</v>
      </c>
      <c r="C28" s="30">
        <v>84500942012</v>
      </c>
      <c r="D28" s="31" t="s">
        <v>160</v>
      </c>
      <c r="E28" s="41">
        <f t="shared" si="0"/>
        <v>2.3420000000000001</v>
      </c>
      <c r="F28" s="42">
        <v>21</v>
      </c>
      <c r="G28" s="78">
        <f t="shared" si="8"/>
        <v>3.6920000000000002</v>
      </c>
      <c r="H28" s="32">
        <v>1</v>
      </c>
      <c r="I28" s="22">
        <v>3.2</v>
      </c>
      <c r="J28" s="16">
        <v>2.8</v>
      </c>
      <c r="K28" s="16">
        <v>4.2</v>
      </c>
      <c r="L28" s="16">
        <v>4.3</v>
      </c>
      <c r="M28" s="17">
        <v>3.7</v>
      </c>
      <c r="N28" s="27">
        <f t="shared" si="2"/>
        <v>3.6399999999999997</v>
      </c>
      <c r="O28" s="22">
        <v>4</v>
      </c>
      <c r="P28" s="16">
        <v>3.3</v>
      </c>
      <c r="Q28" s="16">
        <v>4.2</v>
      </c>
      <c r="R28" s="16">
        <v>4.3</v>
      </c>
      <c r="S28" s="32">
        <v>0</v>
      </c>
      <c r="T28" s="27">
        <f t="shared" si="3"/>
        <v>3.16</v>
      </c>
      <c r="U28" s="22">
        <v>0.5</v>
      </c>
      <c r="V28" s="16">
        <v>2</v>
      </c>
      <c r="W28" s="16">
        <v>2.2000000000000002</v>
      </c>
      <c r="X28" s="16">
        <v>4.3</v>
      </c>
      <c r="Y28" s="17">
        <v>1</v>
      </c>
      <c r="Z28" s="27">
        <f t="shared" si="4"/>
        <v>2</v>
      </c>
      <c r="AA28" s="22">
        <v>3.9</v>
      </c>
      <c r="AB28" s="16">
        <v>3.9</v>
      </c>
      <c r="AC28" s="16">
        <v>4.2</v>
      </c>
      <c r="AD28" s="16">
        <v>4.3</v>
      </c>
      <c r="AE28" s="17">
        <v>4.2</v>
      </c>
      <c r="AF28" s="27">
        <f t="shared" si="5"/>
        <v>4.0999999999999996</v>
      </c>
      <c r="AG28" s="22">
        <v>5</v>
      </c>
      <c r="AH28" s="16">
        <v>5</v>
      </c>
      <c r="AI28" s="16">
        <v>5</v>
      </c>
      <c r="AJ28" s="16">
        <v>2</v>
      </c>
      <c r="AK28" s="17">
        <v>2</v>
      </c>
      <c r="AL28" s="27">
        <f t="shared" si="6"/>
        <v>3.8</v>
      </c>
      <c r="AM28" s="85">
        <v>4</v>
      </c>
      <c r="AN28" s="16">
        <v>3.7</v>
      </c>
      <c r="AO28" s="16">
        <v>4.5</v>
      </c>
      <c r="AP28" s="16">
        <v>1</v>
      </c>
      <c r="AQ28" s="17">
        <v>3.8</v>
      </c>
      <c r="AR28" s="27">
        <f t="shared" si="7"/>
        <v>3.4</v>
      </c>
    </row>
    <row r="29" spans="2:44" s="109" customFormat="1" ht="16.5" thickTop="1" thickBot="1" x14ac:dyDescent="0.3">
      <c r="B29" s="99">
        <v>24</v>
      </c>
      <c r="C29" s="100">
        <v>84500952012</v>
      </c>
      <c r="D29" s="101" t="s">
        <v>161</v>
      </c>
      <c r="E29" s="102">
        <f t="shared" si="0"/>
        <v>0.69299999999999995</v>
      </c>
      <c r="F29" s="103">
        <v>17</v>
      </c>
      <c r="G29" s="115">
        <f t="shared" si="8"/>
        <v>1.843</v>
      </c>
      <c r="H29" s="108">
        <v>1</v>
      </c>
      <c r="I29" s="105">
        <v>2.7</v>
      </c>
      <c r="J29" s="99">
        <v>3.2</v>
      </c>
      <c r="K29" s="99">
        <v>0</v>
      </c>
      <c r="L29" s="99">
        <v>0</v>
      </c>
      <c r="M29" s="106">
        <v>0</v>
      </c>
      <c r="N29" s="107">
        <f t="shared" si="2"/>
        <v>1.1800000000000002</v>
      </c>
      <c r="O29" s="105">
        <v>2.5</v>
      </c>
      <c r="P29" s="99">
        <v>3.3</v>
      </c>
      <c r="Q29" s="99">
        <v>3.7</v>
      </c>
      <c r="R29" s="99">
        <v>0</v>
      </c>
      <c r="S29" s="108">
        <v>0</v>
      </c>
      <c r="T29" s="107">
        <f t="shared" si="3"/>
        <v>1.9</v>
      </c>
      <c r="U29" s="105">
        <v>0</v>
      </c>
      <c r="V29" s="99">
        <v>3.5</v>
      </c>
      <c r="W29" s="99">
        <v>0</v>
      </c>
      <c r="X29" s="99">
        <v>0</v>
      </c>
      <c r="Y29" s="106">
        <v>1.5</v>
      </c>
      <c r="Z29" s="107">
        <f t="shared" si="4"/>
        <v>1</v>
      </c>
      <c r="AA29" s="105">
        <v>0</v>
      </c>
      <c r="AB29" s="99">
        <v>3.8</v>
      </c>
      <c r="AC29" s="99">
        <v>0</v>
      </c>
      <c r="AD29" s="99">
        <v>0</v>
      </c>
      <c r="AE29" s="106">
        <v>0</v>
      </c>
      <c r="AF29" s="107">
        <f t="shared" si="5"/>
        <v>0.76</v>
      </c>
      <c r="AG29" s="105">
        <v>2.5</v>
      </c>
      <c r="AH29" s="99">
        <v>1.5</v>
      </c>
      <c r="AI29" s="99">
        <v>3.5</v>
      </c>
      <c r="AJ29" s="99">
        <v>2.5</v>
      </c>
      <c r="AK29" s="106">
        <v>5</v>
      </c>
      <c r="AL29" s="107">
        <f t="shared" si="6"/>
        <v>3</v>
      </c>
      <c r="AM29" s="105">
        <v>0</v>
      </c>
      <c r="AN29" s="99">
        <v>0</v>
      </c>
      <c r="AO29" s="99">
        <v>0</v>
      </c>
      <c r="AP29" s="99">
        <v>0</v>
      </c>
      <c r="AQ29" s="106">
        <v>0</v>
      </c>
      <c r="AR29" s="107">
        <f t="shared" si="7"/>
        <v>0</v>
      </c>
    </row>
    <row r="30" spans="2:44" ht="16.5" thickTop="1" thickBot="1" x14ac:dyDescent="0.3">
      <c r="B30" s="16">
        <v>25</v>
      </c>
      <c r="C30" s="30">
        <v>84501002012</v>
      </c>
      <c r="D30" s="31" t="s">
        <v>162</v>
      </c>
      <c r="E30" s="41">
        <f t="shared" si="0"/>
        <v>2.2060000000000004</v>
      </c>
      <c r="F30" s="45">
        <v>23</v>
      </c>
      <c r="G30" s="78">
        <f t="shared" si="8"/>
        <v>3.6560000000000001</v>
      </c>
      <c r="H30" s="32">
        <v>1</v>
      </c>
      <c r="I30" s="22">
        <v>3.3</v>
      </c>
      <c r="J30" s="16">
        <v>3.9</v>
      </c>
      <c r="K30" s="16">
        <v>3.3</v>
      </c>
      <c r="L30" s="16">
        <v>3.8</v>
      </c>
      <c r="M30" s="17">
        <v>4</v>
      </c>
      <c r="N30" s="27">
        <f t="shared" si="2"/>
        <v>3.66</v>
      </c>
      <c r="O30" s="22">
        <v>3</v>
      </c>
      <c r="P30" s="16">
        <v>4.3</v>
      </c>
      <c r="Q30" s="16">
        <v>3</v>
      </c>
      <c r="R30" s="16">
        <v>3.8</v>
      </c>
      <c r="S30" s="32">
        <v>4.3</v>
      </c>
      <c r="T30" s="27">
        <f t="shared" si="3"/>
        <v>3.6800000000000006</v>
      </c>
      <c r="U30" s="22"/>
      <c r="V30" s="16">
        <v>3</v>
      </c>
      <c r="W30" s="16">
        <v>2</v>
      </c>
      <c r="X30" s="16">
        <v>3.8</v>
      </c>
      <c r="Y30" s="17">
        <v>1</v>
      </c>
      <c r="Z30" s="27">
        <f t="shared" si="4"/>
        <v>1.9600000000000002</v>
      </c>
      <c r="AA30" s="22">
        <v>0</v>
      </c>
      <c r="AB30" s="16">
        <v>3.5</v>
      </c>
      <c r="AC30" s="16">
        <v>3.5</v>
      </c>
      <c r="AD30" s="16">
        <v>3.8</v>
      </c>
      <c r="AE30" s="17">
        <v>4.3</v>
      </c>
      <c r="AF30" s="27">
        <f t="shared" si="5"/>
        <v>3.0200000000000005</v>
      </c>
      <c r="AG30" s="22">
        <v>4</v>
      </c>
      <c r="AH30" s="16">
        <v>4</v>
      </c>
      <c r="AI30" s="16">
        <v>5</v>
      </c>
      <c r="AJ30" s="16">
        <v>3.5</v>
      </c>
      <c r="AK30" s="17">
        <v>5</v>
      </c>
      <c r="AL30" s="27">
        <f t="shared" si="6"/>
        <v>4.3</v>
      </c>
      <c r="AM30" s="22">
        <v>2.2999999999999998</v>
      </c>
      <c r="AN30" s="16">
        <v>2.6</v>
      </c>
      <c r="AO30" s="16">
        <v>3.2</v>
      </c>
      <c r="AP30" s="16">
        <v>2.8</v>
      </c>
      <c r="AQ30" s="17">
        <v>3.5</v>
      </c>
      <c r="AR30" s="27">
        <f t="shared" si="7"/>
        <v>2.88</v>
      </c>
    </row>
    <row r="31" spans="2:44" ht="16.5" thickTop="1" thickBot="1" x14ac:dyDescent="0.3">
      <c r="B31" s="16">
        <v>26</v>
      </c>
      <c r="C31" s="30">
        <v>84501052012</v>
      </c>
      <c r="D31" s="31" t="s">
        <v>163</v>
      </c>
      <c r="E31" s="41">
        <f t="shared" si="0"/>
        <v>2.1310000000000002</v>
      </c>
      <c r="F31" s="46">
        <v>21</v>
      </c>
      <c r="G31" s="78">
        <f t="shared" si="8"/>
        <v>3.4809999999999999</v>
      </c>
      <c r="H31" s="32">
        <v>1</v>
      </c>
      <c r="I31" s="22">
        <v>3.3</v>
      </c>
      <c r="J31" s="16">
        <v>3.8</v>
      </c>
      <c r="K31" s="16">
        <v>3.3</v>
      </c>
      <c r="L31" s="16">
        <v>4</v>
      </c>
      <c r="M31" s="17">
        <v>3.4</v>
      </c>
      <c r="N31" s="27">
        <f t="shared" si="2"/>
        <v>3.5599999999999996</v>
      </c>
      <c r="O31" s="22">
        <v>4.3</v>
      </c>
      <c r="P31" s="16">
        <v>3.4</v>
      </c>
      <c r="Q31" s="16">
        <v>3.4</v>
      </c>
      <c r="R31" s="16">
        <v>4</v>
      </c>
      <c r="S31" s="32">
        <v>3.5</v>
      </c>
      <c r="T31" s="27">
        <f t="shared" si="3"/>
        <v>3.72</v>
      </c>
      <c r="U31" s="22">
        <v>0.5</v>
      </c>
      <c r="V31" s="16">
        <v>3.8</v>
      </c>
      <c r="W31" s="16">
        <v>2</v>
      </c>
      <c r="X31" s="16">
        <v>3.5</v>
      </c>
      <c r="Y31" s="17">
        <v>2</v>
      </c>
      <c r="Z31" s="27">
        <f t="shared" si="4"/>
        <v>2.3600000000000003</v>
      </c>
      <c r="AA31" s="22">
        <v>3.9</v>
      </c>
      <c r="AB31" s="16">
        <v>3.8</v>
      </c>
      <c r="AC31" s="16">
        <v>3.8</v>
      </c>
      <c r="AD31" s="16">
        <v>3.5</v>
      </c>
      <c r="AE31" s="17">
        <v>4.5999999999999996</v>
      </c>
      <c r="AF31" s="27">
        <f t="shared" si="5"/>
        <v>3.9200000000000004</v>
      </c>
      <c r="AG31" s="22">
        <v>4.7</v>
      </c>
      <c r="AH31" s="16">
        <v>5</v>
      </c>
      <c r="AI31" s="16">
        <v>5</v>
      </c>
      <c r="AJ31" s="16"/>
      <c r="AK31" s="17">
        <v>5</v>
      </c>
      <c r="AL31" s="27">
        <f t="shared" si="6"/>
        <v>3.94</v>
      </c>
      <c r="AM31" s="22">
        <v>3</v>
      </c>
      <c r="AN31" s="16">
        <v>3</v>
      </c>
      <c r="AO31" s="16">
        <v>1.5</v>
      </c>
      <c r="AP31" s="16">
        <v>1.5</v>
      </c>
      <c r="AQ31" s="17">
        <v>1</v>
      </c>
      <c r="AR31" s="27">
        <f t="shared" si="7"/>
        <v>2</v>
      </c>
    </row>
    <row r="32" spans="2:44" ht="16.5" thickTop="1" thickBot="1" x14ac:dyDescent="0.3">
      <c r="B32" s="16">
        <v>27</v>
      </c>
      <c r="C32" s="30">
        <v>84501102012</v>
      </c>
      <c r="D32" s="31" t="s">
        <v>164</v>
      </c>
      <c r="E32" s="41">
        <f t="shared" si="0"/>
        <v>2.1310000000000002</v>
      </c>
      <c r="F32" s="47">
        <v>15</v>
      </c>
      <c r="G32" s="78">
        <f t="shared" si="8"/>
        <v>3.181</v>
      </c>
      <c r="H32" s="32">
        <v>1</v>
      </c>
      <c r="I32" s="22">
        <v>3.5</v>
      </c>
      <c r="J32" s="16">
        <v>3</v>
      </c>
      <c r="K32" s="16">
        <v>3.2</v>
      </c>
      <c r="L32" s="16">
        <v>4</v>
      </c>
      <c r="M32" s="17">
        <v>3.2</v>
      </c>
      <c r="N32" s="27">
        <f t="shared" si="2"/>
        <v>3.38</v>
      </c>
      <c r="O32" s="22">
        <v>4</v>
      </c>
      <c r="P32" s="16">
        <v>2.8</v>
      </c>
      <c r="Q32" s="16">
        <v>3</v>
      </c>
      <c r="R32" s="16">
        <v>4</v>
      </c>
      <c r="S32" s="32">
        <v>3</v>
      </c>
      <c r="T32" s="27">
        <f t="shared" si="3"/>
        <v>3.3600000000000003</v>
      </c>
      <c r="U32" s="22">
        <v>0.5</v>
      </c>
      <c r="V32" s="16">
        <v>3.8</v>
      </c>
      <c r="W32" s="16">
        <v>2</v>
      </c>
      <c r="X32" s="16">
        <v>4</v>
      </c>
      <c r="Y32" s="17">
        <v>2</v>
      </c>
      <c r="Z32" s="27">
        <f t="shared" si="4"/>
        <v>2.46</v>
      </c>
      <c r="AA32" s="22">
        <v>3.9</v>
      </c>
      <c r="AB32" s="16">
        <v>3.8</v>
      </c>
      <c r="AC32" s="16">
        <v>3.8</v>
      </c>
      <c r="AD32" s="16">
        <v>4</v>
      </c>
      <c r="AE32" s="17">
        <v>4.5999999999999996</v>
      </c>
      <c r="AF32" s="27">
        <f t="shared" si="5"/>
        <v>4.0200000000000005</v>
      </c>
      <c r="AG32" s="22">
        <v>5</v>
      </c>
      <c r="AH32" s="16">
        <v>5</v>
      </c>
      <c r="AI32" s="16">
        <v>4</v>
      </c>
      <c r="AJ32" s="16">
        <v>5</v>
      </c>
      <c r="AK32" s="17">
        <v>5</v>
      </c>
      <c r="AL32" s="27">
        <f t="shared" si="6"/>
        <v>4.8</v>
      </c>
      <c r="AM32" s="22">
        <v>3</v>
      </c>
      <c r="AN32" s="16">
        <v>3</v>
      </c>
      <c r="AO32" s="16">
        <v>1.5</v>
      </c>
      <c r="AP32" s="16">
        <v>1.5</v>
      </c>
      <c r="AQ32" s="17">
        <v>1</v>
      </c>
      <c r="AR32" s="27">
        <f t="shared" si="7"/>
        <v>2</v>
      </c>
    </row>
    <row r="33" spans="2:44" ht="16.5" thickTop="1" thickBot="1" x14ac:dyDescent="0.3">
      <c r="B33" s="16">
        <v>28</v>
      </c>
      <c r="C33" s="30">
        <v>84501112012</v>
      </c>
      <c r="D33" s="31" t="s">
        <v>165</v>
      </c>
      <c r="E33" s="41">
        <f t="shared" si="0"/>
        <v>2.3490000000000002</v>
      </c>
      <c r="F33" s="46">
        <v>17</v>
      </c>
      <c r="G33" s="78">
        <f t="shared" si="8"/>
        <v>3.4990000000000001</v>
      </c>
      <c r="H33" s="32">
        <v>1</v>
      </c>
      <c r="I33" s="22"/>
      <c r="J33" s="16">
        <v>3.2</v>
      </c>
      <c r="K33" s="16">
        <v>3.2</v>
      </c>
      <c r="L33" s="16">
        <v>5</v>
      </c>
      <c r="M33" s="17">
        <v>3.7</v>
      </c>
      <c r="N33" s="27">
        <f t="shared" si="2"/>
        <v>3.0200000000000005</v>
      </c>
      <c r="O33" s="22">
        <v>3.3</v>
      </c>
      <c r="P33" s="16">
        <v>3.3</v>
      </c>
      <c r="Q33" s="16">
        <v>3.3</v>
      </c>
      <c r="R33" s="16">
        <v>5</v>
      </c>
      <c r="S33" s="32">
        <v>3.9</v>
      </c>
      <c r="T33" s="27">
        <f t="shared" si="3"/>
        <v>3.7599999999999993</v>
      </c>
      <c r="U33" s="22">
        <v>2.5</v>
      </c>
      <c r="V33" s="16">
        <v>0</v>
      </c>
      <c r="W33" s="16">
        <v>2.5</v>
      </c>
      <c r="X33" s="16">
        <v>5</v>
      </c>
      <c r="Y33" s="17">
        <v>1.5</v>
      </c>
      <c r="Z33" s="27">
        <f t="shared" si="4"/>
        <v>2.2999999999999998</v>
      </c>
      <c r="AA33" s="22">
        <v>3.5</v>
      </c>
      <c r="AB33" s="16">
        <v>0</v>
      </c>
      <c r="AC33" s="16">
        <v>4</v>
      </c>
      <c r="AD33" s="16">
        <v>5</v>
      </c>
      <c r="AE33" s="17">
        <v>4</v>
      </c>
      <c r="AF33" s="27">
        <f t="shared" si="5"/>
        <v>3.3</v>
      </c>
      <c r="AG33" s="22">
        <v>5</v>
      </c>
      <c r="AH33" s="16">
        <v>3.7</v>
      </c>
      <c r="AI33" s="16">
        <v>3.7</v>
      </c>
      <c r="AJ33" s="16">
        <v>5</v>
      </c>
      <c r="AK33" s="17">
        <v>5</v>
      </c>
      <c r="AL33" s="27">
        <f t="shared" si="6"/>
        <v>4.4799999999999995</v>
      </c>
      <c r="AM33" s="22">
        <v>4.3</v>
      </c>
      <c r="AN33" s="16">
        <v>2.9</v>
      </c>
      <c r="AO33" s="16">
        <v>3.2</v>
      </c>
      <c r="AP33" s="16">
        <v>3.5</v>
      </c>
      <c r="AQ33" s="17">
        <v>4.5</v>
      </c>
      <c r="AR33" s="27">
        <f t="shared" si="7"/>
        <v>3.6799999999999997</v>
      </c>
    </row>
    <row r="34" spans="2:44" ht="16.5" hidden="1" thickTop="1" thickBot="1" x14ac:dyDescent="0.3">
      <c r="B34" s="16">
        <v>29</v>
      </c>
      <c r="C34" s="30">
        <v>84501162012</v>
      </c>
      <c r="D34" s="31" t="s">
        <v>166</v>
      </c>
      <c r="E34" s="41">
        <f t="shared" si="0"/>
        <v>0</v>
      </c>
      <c r="F34" s="47"/>
      <c r="G34" s="78">
        <f t="shared" si="8"/>
        <v>0.3</v>
      </c>
      <c r="H34" s="32">
        <v>0</v>
      </c>
      <c r="I34" s="22"/>
      <c r="J34" s="16"/>
      <c r="K34" s="16"/>
      <c r="L34" s="16"/>
      <c r="M34" s="17"/>
      <c r="N34" s="27">
        <f t="shared" si="2"/>
        <v>0</v>
      </c>
      <c r="O34" s="22"/>
      <c r="P34" s="16"/>
      <c r="Q34" s="16"/>
      <c r="R34" s="16"/>
      <c r="S34" s="32"/>
      <c r="T34" s="27">
        <f t="shared" si="3"/>
        <v>0</v>
      </c>
      <c r="U34" s="22"/>
      <c r="V34" s="16"/>
      <c r="W34" s="16"/>
      <c r="X34" s="16"/>
      <c r="Y34" s="17"/>
      <c r="Z34" s="27">
        <f t="shared" si="4"/>
        <v>0</v>
      </c>
      <c r="AA34" s="22"/>
      <c r="AB34" s="16"/>
      <c r="AC34" s="16"/>
      <c r="AD34" s="16"/>
      <c r="AE34" s="17"/>
      <c r="AF34" s="27">
        <f t="shared" si="5"/>
        <v>0</v>
      </c>
      <c r="AG34" s="22"/>
      <c r="AH34" s="16"/>
      <c r="AI34" s="16"/>
      <c r="AJ34" s="16"/>
      <c r="AK34" s="17"/>
      <c r="AL34" s="27">
        <f t="shared" si="6"/>
        <v>0</v>
      </c>
      <c r="AM34" s="22"/>
      <c r="AN34" s="16"/>
      <c r="AO34" s="16"/>
      <c r="AP34" s="16"/>
      <c r="AQ34" s="17"/>
      <c r="AR34" s="27">
        <f t="shared" si="7"/>
        <v>0</v>
      </c>
    </row>
    <row r="35" spans="2:44" ht="16.5" hidden="1" thickTop="1" thickBot="1" x14ac:dyDescent="0.3">
      <c r="B35" s="16">
        <v>30</v>
      </c>
      <c r="C35" s="30">
        <v>84501212012</v>
      </c>
      <c r="D35" s="31" t="s">
        <v>167</v>
      </c>
      <c r="E35" s="41">
        <f t="shared" si="0"/>
        <v>0</v>
      </c>
      <c r="F35" s="46"/>
      <c r="G35" s="78">
        <f t="shared" si="8"/>
        <v>0.3</v>
      </c>
      <c r="H35" s="32">
        <v>0</v>
      </c>
      <c r="I35" s="22"/>
      <c r="J35" s="16"/>
      <c r="K35" s="16"/>
      <c r="L35" s="16"/>
      <c r="M35" s="17"/>
      <c r="N35" s="27">
        <f t="shared" si="2"/>
        <v>0</v>
      </c>
      <c r="O35" s="22"/>
      <c r="P35" s="16"/>
      <c r="Q35" s="16"/>
      <c r="R35" s="16"/>
      <c r="S35" s="32"/>
      <c r="T35" s="27">
        <f t="shared" si="3"/>
        <v>0</v>
      </c>
      <c r="U35" s="22"/>
      <c r="V35" s="16"/>
      <c r="W35" s="16"/>
      <c r="X35" s="16"/>
      <c r="Y35" s="17"/>
      <c r="Z35" s="27">
        <f t="shared" si="4"/>
        <v>0</v>
      </c>
      <c r="AA35" s="22"/>
      <c r="AB35" s="16"/>
      <c r="AC35" s="16"/>
      <c r="AD35" s="16"/>
      <c r="AE35" s="17"/>
      <c r="AF35" s="27">
        <f t="shared" si="5"/>
        <v>0</v>
      </c>
      <c r="AG35" s="22"/>
      <c r="AH35" s="16"/>
      <c r="AI35" s="16"/>
      <c r="AJ35" s="16"/>
      <c r="AK35" s="17"/>
      <c r="AL35" s="27">
        <f t="shared" si="6"/>
        <v>0</v>
      </c>
      <c r="AM35" s="22"/>
      <c r="AN35" s="16"/>
      <c r="AO35" s="16"/>
      <c r="AP35" s="16"/>
      <c r="AQ35" s="17"/>
      <c r="AR35" s="27">
        <f t="shared" si="7"/>
        <v>0</v>
      </c>
    </row>
    <row r="36" spans="2:44" ht="16.5" hidden="1" thickTop="1" thickBot="1" x14ac:dyDescent="0.3">
      <c r="B36" s="16">
        <v>31</v>
      </c>
      <c r="C36" s="30">
        <v>84501242012</v>
      </c>
      <c r="D36" s="31" t="s">
        <v>168</v>
      </c>
      <c r="E36" s="41">
        <f t="shared" si="0"/>
        <v>0</v>
      </c>
      <c r="F36" s="47"/>
      <c r="G36" s="78">
        <f t="shared" si="8"/>
        <v>0.3</v>
      </c>
      <c r="H36" s="32">
        <v>0</v>
      </c>
      <c r="I36" s="22"/>
      <c r="J36" s="16"/>
      <c r="K36" s="16"/>
      <c r="L36" s="16"/>
      <c r="M36" s="17"/>
      <c r="N36" s="27">
        <f t="shared" si="2"/>
        <v>0</v>
      </c>
      <c r="O36" s="22"/>
      <c r="P36" s="16"/>
      <c r="Q36" s="16"/>
      <c r="R36" s="16"/>
      <c r="S36" s="32"/>
      <c r="T36" s="27">
        <f t="shared" si="3"/>
        <v>0</v>
      </c>
      <c r="U36" s="22"/>
      <c r="V36" s="16"/>
      <c r="W36" s="16"/>
      <c r="X36" s="16"/>
      <c r="Y36" s="17"/>
      <c r="Z36" s="27">
        <f t="shared" si="4"/>
        <v>0</v>
      </c>
      <c r="AA36" s="22"/>
      <c r="AB36" s="16"/>
      <c r="AC36" s="16"/>
      <c r="AD36" s="16"/>
      <c r="AE36" s="17"/>
      <c r="AF36" s="27">
        <f t="shared" si="5"/>
        <v>0</v>
      </c>
      <c r="AG36" s="22"/>
      <c r="AH36" s="16"/>
      <c r="AI36" s="16"/>
      <c r="AJ36" s="16"/>
      <c r="AK36" s="17"/>
      <c r="AL36" s="27">
        <f t="shared" si="6"/>
        <v>0</v>
      </c>
      <c r="AM36" s="22"/>
      <c r="AN36" s="16"/>
      <c r="AO36" s="16"/>
      <c r="AP36" s="16"/>
      <c r="AQ36" s="17"/>
      <c r="AR36" s="27">
        <f t="shared" si="7"/>
        <v>0</v>
      </c>
    </row>
    <row r="37" spans="2:44" ht="16.5" thickTop="1" thickBot="1" x14ac:dyDescent="0.3">
      <c r="B37" s="16">
        <v>32</v>
      </c>
      <c r="C37" s="30">
        <v>84501282012</v>
      </c>
      <c r="D37" s="31" t="s">
        <v>169</v>
      </c>
      <c r="E37" s="41">
        <f t="shared" si="0"/>
        <v>2.58</v>
      </c>
      <c r="F37" s="46">
        <v>20</v>
      </c>
      <c r="G37" s="78">
        <f t="shared" si="8"/>
        <v>3.8799999999999994</v>
      </c>
      <c r="H37" s="32">
        <v>1</v>
      </c>
      <c r="I37" s="22">
        <v>2.5</v>
      </c>
      <c r="J37" s="16">
        <v>2.8</v>
      </c>
      <c r="K37" s="16">
        <v>4.3</v>
      </c>
      <c r="L37" s="16">
        <v>4.3</v>
      </c>
      <c r="M37" s="17">
        <v>3.8</v>
      </c>
      <c r="N37" s="27">
        <f t="shared" si="2"/>
        <v>3.54</v>
      </c>
      <c r="O37" s="22">
        <v>3.7</v>
      </c>
      <c r="P37" s="16">
        <v>3.9</v>
      </c>
      <c r="Q37" s="16">
        <v>3.8</v>
      </c>
      <c r="R37" s="16">
        <v>4.3</v>
      </c>
      <c r="S37" s="32">
        <v>4.5</v>
      </c>
      <c r="T37" s="27">
        <f t="shared" si="3"/>
        <v>4.04</v>
      </c>
      <c r="U37" s="22">
        <v>0.8</v>
      </c>
      <c r="V37" s="16">
        <v>2</v>
      </c>
      <c r="W37" s="16">
        <v>2</v>
      </c>
      <c r="X37" s="16">
        <v>4.3</v>
      </c>
      <c r="Y37" s="17">
        <v>1</v>
      </c>
      <c r="Z37" s="27">
        <f t="shared" si="4"/>
        <v>2.02</v>
      </c>
      <c r="AA37" s="22">
        <v>3.9</v>
      </c>
      <c r="AB37" s="16">
        <v>3.9</v>
      </c>
      <c r="AC37" s="16">
        <v>4.2</v>
      </c>
      <c r="AD37" s="16">
        <v>4.3</v>
      </c>
      <c r="AE37" s="17">
        <v>4.2</v>
      </c>
      <c r="AF37" s="27">
        <f t="shared" si="5"/>
        <v>4.0999999999999996</v>
      </c>
      <c r="AG37" s="22">
        <v>5</v>
      </c>
      <c r="AH37" s="16">
        <v>5</v>
      </c>
      <c r="AI37" s="16">
        <v>4.5</v>
      </c>
      <c r="AJ37" s="16">
        <v>5</v>
      </c>
      <c r="AK37" s="17">
        <v>5</v>
      </c>
      <c r="AL37" s="27">
        <f t="shared" si="6"/>
        <v>4.9000000000000004</v>
      </c>
      <c r="AM37" s="22">
        <v>4</v>
      </c>
      <c r="AN37" s="16">
        <v>3.7</v>
      </c>
      <c r="AO37" s="16">
        <v>4.5</v>
      </c>
      <c r="AP37" s="16">
        <v>3.7</v>
      </c>
      <c r="AQ37" s="17">
        <v>3.8</v>
      </c>
      <c r="AR37" s="27">
        <f t="shared" si="7"/>
        <v>3.94</v>
      </c>
    </row>
    <row r="38" spans="2:44" ht="16.5" thickTop="1" thickBot="1" x14ac:dyDescent="0.3">
      <c r="B38" s="16">
        <v>33</v>
      </c>
      <c r="C38" s="30">
        <v>84501322012</v>
      </c>
      <c r="D38" s="31" t="s">
        <v>170</v>
      </c>
      <c r="E38" s="41">
        <f t="shared" si="0"/>
        <v>2.3159999999999998</v>
      </c>
      <c r="F38" s="47">
        <v>17</v>
      </c>
      <c r="G38" s="78">
        <f t="shared" si="8"/>
        <v>3.4659999999999993</v>
      </c>
      <c r="H38" s="32">
        <v>1</v>
      </c>
      <c r="I38" s="22">
        <v>2.1</v>
      </c>
      <c r="J38" s="16">
        <v>3</v>
      </c>
      <c r="K38" s="16">
        <v>0</v>
      </c>
      <c r="L38" s="16">
        <v>4.3</v>
      </c>
      <c r="M38" s="17">
        <v>0</v>
      </c>
      <c r="N38" s="27">
        <f t="shared" si="2"/>
        <v>1.8799999999999997</v>
      </c>
      <c r="O38" s="22">
        <v>3.7</v>
      </c>
      <c r="P38" s="16">
        <v>3.8</v>
      </c>
      <c r="Q38" s="16">
        <v>4.2</v>
      </c>
      <c r="R38" s="16">
        <v>4.3</v>
      </c>
      <c r="S38" s="32">
        <v>3.5</v>
      </c>
      <c r="T38" s="27">
        <f t="shared" si="3"/>
        <v>3.9</v>
      </c>
      <c r="U38" s="22">
        <v>0.5</v>
      </c>
      <c r="V38" s="16">
        <v>2</v>
      </c>
      <c r="W38" s="16">
        <v>2</v>
      </c>
      <c r="X38" s="16">
        <v>4.3</v>
      </c>
      <c r="Y38" s="17">
        <v>1</v>
      </c>
      <c r="Z38" s="27">
        <f t="shared" si="4"/>
        <v>1.9600000000000002</v>
      </c>
      <c r="AA38" s="22">
        <v>3.9</v>
      </c>
      <c r="AB38" s="16">
        <v>3.9</v>
      </c>
      <c r="AC38" s="16">
        <v>4.2</v>
      </c>
      <c r="AD38" s="16">
        <v>4.3</v>
      </c>
      <c r="AE38" s="17">
        <v>4.2</v>
      </c>
      <c r="AF38" s="27">
        <f t="shared" si="5"/>
        <v>4.0999999999999996</v>
      </c>
      <c r="AG38" s="22">
        <v>5</v>
      </c>
      <c r="AH38" s="16">
        <v>5</v>
      </c>
      <c r="AI38" s="16">
        <v>5</v>
      </c>
      <c r="AJ38" s="16">
        <v>5</v>
      </c>
      <c r="AK38" s="17">
        <v>5</v>
      </c>
      <c r="AL38" s="27">
        <f t="shared" si="6"/>
        <v>5</v>
      </c>
      <c r="AM38" s="22">
        <v>4</v>
      </c>
      <c r="AN38" s="16">
        <v>3.7</v>
      </c>
      <c r="AO38" s="16">
        <v>4.5</v>
      </c>
      <c r="AP38" s="16">
        <v>3.7</v>
      </c>
      <c r="AQ38" s="17">
        <v>3.8</v>
      </c>
      <c r="AR38" s="27">
        <f t="shared" si="7"/>
        <v>3.94</v>
      </c>
    </row>
    <row r="39" spans="2:44" ht="16.5" thickTop="1" thickBot="1" x14ac:dyDescent="0.3">
      <c r="B39" s="16">
        <v>34</v>
      </c>
      <c r="C39" s="30">
        <v>84500502012</v>
      </c>
      <c r="D39" s="31" t="s">
        <v>194</v>
      </c>
      <c r="E39" s="41">
        <f t="shared" si="0"/>
        <v>2.2040000000000002</v>
      </c>
      <c r="F39" s="46">
        <v>11</v>
      </c>
      <c r="G39" s="78">
        <f t="shared" si="8"/>
        <v>3.0540000000000003</v>
      </c>
      <c r="H39" s="32">
        <v>1</v>
      </c>
      <c r="I39" s="22">
        <v>3</v>
      </c>
      <c r="J39" s="16">
        <v>3.4</v>
      </c>
      <c r="K39" s="16">
        <v>3.7</v>
      </c>
      <c r="L39" s="16">
        <v>4</v>
      </c>
      <c r="M39" s="17">
        <v>4.2</v>
      </c>
      <c r="N39" s="27">
        <f t="shared" si="2"/>
        <v>3.66</v>
      </c>
      <c r="O39" s="22">
        <v>3.8</v>
      </c>
      <c r="P39" s="16">
        <v>2.8</v>
      </c>
      <c r="Q39" s="16">
        <v>3.5</v>
      </c>
      <c r="R39" s="16">
        <v>4</v>
      </c>
      <c r="S39" s="32">
        <v>3.5</v>
      </c>
      <c r="T39" s="27">
        <f t="shared" si="3"/>
        <v>3.5200000000000005</v>
      </c>
      <c r="U39" s="22">
        <v>2</v>
      </c>
      <c r="V39" s="16">
        <v>2.8</v>
      </c>
      <c r="W39" s="16">
        <v>2</v>
      </c>
      <c r="X39" s="16">
        <v>4</v>
      </c>
      <c r="Y39" s="17">
        <v>2</v>
      </c>
      <c r="Z39" s="27">
        <f t="shared" si="4"/>
        <v>2.56</v>
      </c>
      <c r="AA39" s="22">
        <v>3.9</v>
      </c>
      <c r="AB39" s="16">
        <v>3.8</v>
      </c>
      <c r="AC39" s="16">
        <v>3.8</v>
      </c>
      <c r="AD39" s="16">
        <v>4</v>
      </c>
      <c r="AE39" s="17">
        <v>4.5999999999999996</v>
      </c>
      <c r="AF39" s="27">
        <f t="shared" si="5"/>
        <v>4.0200000000000005</v>
      </c>
      <c r="AG39" s="22">
        <v>5</v>
      </c>
      <c r="AH39" s="16">
        <v>5</v>
      </c>
      <c r="AI39" s="16">
        <v>4.5</v>
      </c>
      <c r="AJ39" s="16">
        <v>5</v>
      </c>
      <c r="AK39" s="17">
        <v>5</v>
      </c>
      <c r="AL39" s="27">
        <f t="shared" si="6"/>
        <v>4.9000000000000004</v>
      </c>
      <c r="AM39" s="22">
        <v>3</v>
      </c>
      <c r="AN39" s="16">
        <v>3</v>
      </c>
      <c r="AO39" s="16">
        <v>1.5</v>
      </c>
      <c r="AP39" s="16">
        <v>1.5</v>
      </c>
      <c r="AQ39" s="17">
        <v>1</v>
      </c>
      <c r="AR39" s="27">
        <f t="shared" si="7"/>
        <v>2</v>
      </c>
    </row>
    <row r="40" spans="2:44" ht="16.5" thickTop="1" thickBot="1" x14ac:dyDescent="0.3">
      <c r="B40" s="16">
        <v>35</v>
      </c>
      <c r="C40" s="30">
        <v>84501292012</v>
      </c>
      <c r="D40" s="31" t="s">
        <v>185</v>
      </c>
      <c r="E40" s="41">
        <f t="shared" si="0"/>
        <v>2.6560000000000001</v>
      </c>
      <c r="F40" s="47">
        <v>24</v>
      </c>
      <c r="G40" s="78">
        <f t="shared" si="8"/>
        <v>4.1560000000000006</v>
      </c>
      <c r="H40" s="32">
        <v>1</v>
      </c>
      <c r="I40" s="22">
        <v>4.4000000000000004</v>
      </c>
      <c r="J40" s="16">
        <v>3.6</v>
      </c>
      <c r="K40" s="16">
        <v>4.8</v>
      </c>
      <c r="L40" s="16">
        <v>4.3</v>
      </c>
      <c r="M40" s="17">
        <v>3.8</v>
      </c>
      <c r="N40" s="27">
        <f t="shared" si="2"/>
        <v>4.1800000000000006</v>
      </c>
      <c r="O40" s="22">
        <v>4.3</v>
      </c>
      <c r="P40" s="16">
        <v>4.7</v>
      </c>
      <c r="Q40" s="16">
        <v>4</v>
      </c>
      <c r="R40" s="16">
        <v>4.3</v>
      </c>
      <c r="S40" s="32">
        <v>3.7</v>
      </c>
      <c r="T40" s="27">
        <f t="shared" si="3"/>
        <v>4.2</v>
      </c>
      <c r="U40" s="22">
        <v>0.5</v>
      </c>
      <c r="V40" s="16">
        <v>2</v>
      </c>
      <c r="W40" s="16">
        <v>2</v>
      </c>
      <c r="X40" s="16">
        <v>4.3</v>
      </c>
      <c r="Y40" s="17">
        <v>1</v>
      </c>
      <c r="Z40" s="27">
        <f t="shared" si="4"/>
        <v>1.9600000000000002</v>
      </c>
      <c r="AA40" s="22">
        <v>3.9</v>
      </c>
      <c r="AB40" s="16">
        <v>3.9</v>
      </c>
      <c r="AC40" s="16">
        <v>4.2</v>
      </c>
      <c r="AD40" s="16">
        <v>4.3</v>
      </c>
      <c r="AE40" s="17">
        <v>4.2</v>
      </c>
      <c r="AF40" s="27">
        <f t="shared" si="5"/>
        <v>4.0999999999999996</v>
      </c>
      <c r="AG40" s="22">
        <v>4.7</v>
      </c>
      <c r="AH40" s="16">
        <v>4</v>
      </c>
      <c r="AI40" s="16">
        <v>4</v>
      </c>
      <c r="AJ40" s="16">
        <v>3</v>
      </c>
      <c r="AK40" s="17">
        <v>5</v>
      </c>
      <c r="AL40" s="27">
        <f t="shared" si="6"/>
        <v>4.1399999999999997</v>
      </c>
      <c r="AM40" s="22">
        <v>4</v>
      </c>
      <c r="AN40" s="16">
        <v>3.9</v>
      </c>
      <c r="AO40" s="16">
        <v>4.5</v>
      </c>
      <c r="AP40" s="16">
        <v>3.7</v>
      </c>
      <c r="AQ40" s="17">
        <v>3.8</v>
      </c>
      <c r="AR40" s="27">
        <f t="shared" si="7"/>
        <v>3.9799999999999995</v>
      </c>
    </row>
    <row r="41" spans="2:44" ht="16.5" thickTop="1" thickBot="1" x14ac:dyDescent="0.3">
      <c r="B41" s="16">
        <v>36</v>
      </c>
      <c r="C41" s="30">
        <v>84500712012</v>
      </c>
      <c r="D41" s="31" t="s">
        <v>195</v>
      </c>
      <c r="E41" s="41">
        <f t="shared" si="0"/>
        <v>2.7430000000000003</v>
      </c>
      <c r="F41" s="46">
        <v>17</v>
      </c>
      <c r="G41" s="78">
        <f t="shared" si="8"/>
        <v>3.8930000000000007</v>
      </c>
      <c r="H41" s="32">
        <v>1</v>
      </c>
      <c r="I41" s="22">
        <v>2</v>
      </c>
      <c r="J41" s="16">
        <v>4.2</v>
      </c>
      <c r="K41" s="16">
        <v>4.7</v>
      </c>
      <c r="L41" s="16">
        <v>5</v>
      </c>
      <c r="M41" s="17">
        <v>4.3</v>
      </c>
      <c r="N41" s="27">
        <f t="shared" si="2"/>
        <v>4.04</v>
      </c>
      <c r="O41" s="22">
        <v>4.2</v>
      </c>
      <c r="P41" s="16">
        <v>4.2</v>
      </c>
      <c r="Q41" s="16">
        <v>4.3</v>
      </c>
      <c r="R41" s="16">
        <v>5</v>
      </c>
      <c r="S41" s="32">
        <v>4.8</v>
      </c>
      <c r="T41" s="27">
        <f t="shared" si="3"/>
        <v>4.5</v>
      </c>
      <c r="U41" s="22">
        <v>2.5</v>
      </c>
      <c r="V41" s="16">
        <v>3.5</v>
      </c>
      <c r="W41" s="16">
        <v>2.5</v>
      </c>
      <c r="X41" s="16">
        <v>5</v>
      </c>
      <c r="Y41" s="17">
        <v>1.5</v>
      </c>
      <c r="Z41" s="27">
        <f t="shared" si="4"/>
        <v>3</v>
      </c>
      <c r="AA41" s="22">
        <v>3.5</v>
      </c>
      <c r="AB41" s="16">
        <v>3.8</v>
      </c>
      <c r="AC41" s="16">
        <v>4</v>
      </c>
      <c r="AD41" s="16">
        <v>5</v>
      </c>
      <c r="AE41" s="17">
        <v>4</v>
      </c>
      <c r="AF41" s="27">
        <f t="shared" si="5"/>
        <v>4.0600000000000005</v>
      </c>
      <c r="AG41" s="22">
        <v>5</v>
      </c>
      <c r="AH41" s="16">
        <v>5</v>
      </c>
      <c r="AI41" s="16">
        <v>5</v>
      </c>
      <c r="AJ41" s="16">
        <v>5</v>
      </c>
      <c r="AK41" s="17">
        <v>4.5</v>
      </c>
      <c r="AL41" s="27">
        <f t="shared" si="6"/>
        <v>4.9000000000000004</v>
      </c>
      <c r="AM41" s="22">
        <v>4.3</v>
      </c>
      <c r="AN41" s="16">
        <v>2.9</v>
      </c>
      <c r="AO41" s="16">
        <v>3.2</v>
      </c>
      <c r="AP41" s="16">
        <v>3.5</v>
      </c>
      <c r="AQ41" s="17">
        <v>4.5</v>
      </c>
      <c r="AR41" s="27">
        <f t="shared" si="7"/>
        <v>3.6799999999999997</v>
      </c>
    </row>
    <row r="42" spans="2:44" ht="16.5" thickTop="1" thickBot="1" x14ac:dyDescent="0.3">
      <c r="B42" s="16">
        <v>37</v>
      </c>
      <c r="C42" s="30">
        <v>84500822012</v>
      </c>
      <c r="D42" s="31" t="s">
        <v>186</v>
      </c>
      <c r="E42" s="41">
        <f t="shared" si="0"/>
        <v>2.34</v>
      </c>
      <c r="F42" s="47">
        <v>21</v>
      </c>
      <c r="G42" s="78">
        <f t="shared" si="8"/>
        <v>3.6899999999999995</v>
      </c>
      <c r="H42" s="32">
        <v>1</v>
      </c>
      <c r="I42" s="22">
        <v>0</v>
      </c>
      <c r="J42" s="16">
        <v>3</v>
      </c>
      <c r="K42" s="16">
        <v>4.2</v>
      </c>
      <c r="L42" s="16">
        <v>4</v>
      </c>
      <c r="M42" s="17">
        <v>4.5999999999999996</v>
      </c>
      <c r="N42" s="27">
        <f t="shared" si="2"/>
        <v>3.1599999999999997</v>
      </c>
      <c r="O42" s="22">
        <v>2.5</v>
      </c>
      <c r="P42" s="16">
        <v>3.7</v>
      </c>
      <c r="Q42" s="16">
        <v>3.4</v>
      </c>
      <c r="R42" s="16">
        <v>4</v>
      </c>
      <c r="S42" s="32">
        <v>3.9</v>
      </c>
      <c r="T42" s="27">
        <f t="shared" si="3"/>
        <v>3.5</v>
      </c>
      <c r="U42" s="22">
        <v>0</v>
      </c>
      <c r="V42" s="16">
        <v>3</v>
      </c>
      <c r="W42" s="16">
        <v>2.2000000000000002</v>
      </c>
      <c r="X42" s="16">
        <v>4</v>
      </c>
      <c r="Y42" s="17"/>
      <c r="Z42" s="27">
        <f t="shared" si="4"/>
        <v>1.8399999999999999</v>
      </c>
      <c r="AA42" s="22">
        <v>4.3</v>
      </c>
      <c r="AB42" s="16">
        <v>3.8</v>
      </c>
      <c r="AC42" s="16">
        <v>4.5999999999999996</v>
      </c>
      <c r="AD42" s="16">
        <v>4</v>
      </c>
      <c r="AE42" s="17">
        <v>4.5999999999999996</v>
      </c>
      <c r="AF42" s="27">
        <f t="shared" si="5"/>
        <v>4.26</v>
      </c>
      <c r="AG42" s="22">
        <v>4</v>
      </c>
      <c r="AH42" s="16">
        <v>5</v>
      </c>
      <c r="AI42" s="16"/>
      <c r="AJ42" s="16">
        <v>5</v>
      </c>
      <c r="AK42" s="17">
        <v>5</v>
      </c>
      <c r="AL42" s="27">
        <f t="shared" si="6"/>
        <v>3.8</v>
      </c>
      <c r="AM42" s="22">
        <v>3.9</v>
      </c>
      <c r="AN42" s="16">
        <v>4.2</v>
      </c>
      <c r="AO42" s="16">
        <v>4.5</v>
      </c>
      <c r="AP42" s="16">
        <v>1.5</v>
      </c>
      <c r="AQ42" s="17">
        <v>3.8</v>
      </c>
      <c r="AR42" s="27">
        <f t="shared" si="7"/>
        <v>3.5799999999999996</v>
      </c>
    </row>
    <row r="43" spans="2:44" s="109" customFormat="1" ht="16.5" thickTop="1" thickBot="1" x14ac:dyDescent="0.3">
      <c r="B43" s="99">
        <v>39</v>
      </c>
      <c r="C43" s="100">
        <v>84502482009</v>
      </c>
      <c r="D43" s="101" t="s">
        <v>187</v>
      </c>
      <c r="E43" s="102">
        <f t="shared" si="0"/>
        <v>1.9209999999999998</v>
      </c>
      <c r="F43" s="114">
        <v>14</v>
      </c>
      <c r="G43" s="116">
        <f>(E43*20+F43)/20+0.2</f>
        <v>2.8209999999999997</v>
      </c>
      <c r="H43" s="108">
        <v>1</v>
      </c>
      <c r="I43" s="105">
        <v>3.8</v>
      </c>
      <c r="J43" s="99">
        <v>2.8</v>
      </c>
      <c r="K43" s="99">
        <v>3</v>
      </c>
      <c r="L43" s="99">
        <v>4</v>
      </c>
      <c r="M43" s="106">
        <v>0</v>
      </c>
      <c r="N43" s="107">
        <f t="shared" si="2"/>
        <v>2.7199999999999998</v>
      </c>
      <c r="O43" s="105">
        <v>0</v>
      </c>
      <c r="P43" s="99">
        <v>2.8</v>
      </c>
      <c r="Q43" s="99">
        <v>2</v>
      </c>
      <c r="R43" s="99">
        <v>4</v>
      </c>
      <c r="S43" s="108">
        <v>3.8</v>
      </c>
      <c r="T43" s="107">
        <f t="shared" si="3"/>
        <v>2.5200000000000005</v>
      </c>
      <c r="U43" s="105">
        <v>0</v>
      </c>
      <c r="V43" s="99">
        <v>2.2999999999999998</v>
      </c>
      <c r="W43" s="99">
        <v>2.2000000000000002</v>
      </c>
      <c r="X43" s="99">
        <v>4</v>
      </c>
      <c r="Y43" s="106">
        <v>0.5</v>
      </c>
      <c r="Z43" s="107">
        <f t="shared" si="4"/>
        <v>1.8</v>
      </c>
      <c r="AA43" s="105">
        <v>3.8</v>
      </c>
      <c r="AB43" s="99">
        <v>3.8</v>
      </c>
      <c r="AC43" s="99">
        <v>4.5999999999999996</v>
      </c>
      <c r="AD43" s="99">
        <v>4</v>
      </c>
      <c r="AE43" s="106">
        <v>4.5999999999999996</v>
      </c>
      <c r="AF43" s="107">
        <f t="shared" si="5"/>
        <v>4.1599999999999993</v>
      </c>
      <c r="AG43" s="105">
        <v>2</v>
      </c>
      <c r="AH43" s="99">
        <v>3</v>
      </c>
      <c r="AI43" s="99">
        <v>2</v>
      </c>
      <c r="AJ43" s="99">
        <v>3.5</v>
      </c>
      <c r="AK43" s="106">
        <v>0</v>
      </c>
      <c r="AL43" s="107">
        <f t="shared" si="6"/>
        <v>2.1</v>
      </c>
      <c r="AM43" s="105">
        <v>0</v>
      </c>
      <c r="AN43" s="99">
        <v>4.2</v>
      </c>
      <c r="AO43" s="99">
        <v>4.5</v>
      </c>
      <c r="AP43" s="99">
        <v>1.5</v>
      </c>
      <c r="AQ43" s="106">
        <v>3.8</v>
      </c>
      <c r="AR43" s="107">
        <f t="shared" si="7"/>
        <v>2.8</v>
      </c>
    </row>
    <row r="44" spans="2:44" s="95" customFormat="1" ht="16.5" thickTop="1" thickBot="1" x14ac:dyDescent="0.3">
      <c r="B44" s="86">
        <v>40</v>
      </c>
      <c r="C44" s="87"/>
      <c r="D44" s="88" t="s">
        <v>189</v>
      </c>
      <c r="E44" s="89">
        <f t="shared" si="0"/>
        <v>0.10600000000000001</v>
      </c>
      <c r="F44" s="90"/>
      <c r="G44" s="79">
        <f t="shared" si="1"/>
        <v>0.10600000000000001</v>
      </c>
      <c r="H44" s="91"/>
      <c r="I44" s="92"/>
      <c r="J44" s="86"/>
      <c r="K44" s="86"/>
      <c r="L44" s="86"/>
      <c r="M44" s="93"/>
      <c r="N44" s="94">
        <f t="shared" si="2"/>
        <v>0</v>
      </c>
      <c r="O44" s="92"/>
      <c r="P44" s="86"/>
      <c r="Q44" s="86"/>
      <c r="R44" s="86"/>
      <c r="S44" s="91"/>
      <c r="T44" s="94">
        <f t="shared" si="3"/>
        <v>0</v>
      </c>
      <c r="U44" s="92"/>
      <c r="V44" s="86"/>
      <c r="W44" s="86"/>
      <c r="X44" s="86">
        <v>4.3</v>
      </c>
      <c r="Y44" s="93">
        <v>1</v>
      </c>
      <c r="Z44" s="94">
        <f t="shared" si="4"/>
        <v>1.06</v>
      </c>
      <c r="AA44" s="92"/>
      <c r="AB44" s="86"/>
      <c r="AC44" s="86"/>
      <c r="AD44" s="86"/>
      <c r="AE44" s="93"/>
      <c r="AF44" s="94">
        <f t="shared" si="5"/>
        <v>0</v>
      </c>
      <c r="AG44" s="92"/>
      <c r="AH44" s="86"/>
      <c r="AI44" s="86"/>
      <c r="AJ44" s="86"/>
      <c r="AK44" s="93"/>
      <c r="AL44" s="94">
        <f t="shared" si="6"/>
        <v>0</v>
      </c>
      <c r="AM44" s="92"/>
      <c r="AN44" s="86"/>
      <c r="AO44" s="86"/>
      <c r="AP44" s="86"/>
      <c r="AQ44" s="93"/>
      <c r="AR44" s="94">
        <f t="shared" si="7"/>
        <v>0</v>
      </c>
    </row>
    <row r="45" spans="2:44" ht="16.5" thickTop="1" thickBot="1" x14ac:dyDescent="0.3">
      <c r="B45" s="16">
        <v>41</v>
      </c>
      <c r="C45" s="30"/>
      <c r="D45" s="31"/>
      <c r="E45" s="41">
        <f t="shared" si="0"/>
        <v>0</v>
      </c>
      <c r="F45" s="47"/>
      <c r="G45" s="78">
        <f t="shared" si="1"/>
        <v>0</v>
      </c>
      <c r="H45" s="32"/>
      <c r="I45" s="22"/>
      <c r="J45" s="16"/>
      <c r="K45" s="16"/>
      <c r="L45" s="16"/>
      <c r="M45" s="17"/>
      <c r="N45" s="27">
        <f t="shared" si="2"/>
        <v>0</v>
      </c>
      <c r="O45" s="22"/>
      <c r="P45" s="16"/>
      <c r="Q45" s="16"/>
      <c r="R45" s="16"/>
      <c r="S45" s="32"/>
      <c r="T45" s="27">
        <f t="shared" si="3"/>
        <v>0</v>
      </c>
      <c r="U45" s="22"/>
      <c r="V45" s="16"/>
      <c r="W45" s="16"/>
      <c r="X45" s="16"/>
      <c r="Y45" s="17"/>
      <c r="Z45" s="27">
        <f t="shared" si="4"/>
        <v>0</v>
      </c>
      <c r="AA45" s="22"/>
      <c r="AB45" s="16"/>
      <c r="AC45" s="16"/>
      <c r="AD45" s="16"/>
      <c r="AE45" s="17"/>
      <c r="AF45" s="27">
        <f t="shared" si="5"/>
        <v>0</v>
      </c>
      <c r="AG45" s="22"/>
      <c r="AH45" s="16"/>
      <c r="AI45" s="16"/>
      <c r="AJ45" s="16"/>
      <c r="AK45" s="17"/>
      <c r="AL45" s="27">
        <f t="shared" si="6"/>
        <v>0</v>
      </c>
      <c r="AM45" s="22"/>
      <c r="AN45" s="16"/>
      <c r="AO45" s="16"/>
      <c r="AP45" s="16"/>
      <c r="AQ45" s="17"/>
      <c r="AR45" s="27">
        <f t="shared" si="7"/>
        <v>0</v>
      </c>
    </row>
    <row r="46" spans="2:44" ht="16.5" thickTop="1" thickBot="1" x14ac:dyDescent="0.3">
      <c r="B46" s="16">
        <v>42</v>
      </c>
      <c r="C46" s="30"/>
      <c r="D46" s="31"/>
      <c r="E46" s="41">
        <f t="shared" si="0"/>
        <v>0</v>
      </c>
      <c r="F46" s="46"/>
      <c r="G46" s="80"/>
      <c r="H46" s="96"/>
      <c r="I46" s="22"/>
      <c r="J46" s="16"/>
      <c r="K46" s="16"/>
      <c r="L46" s="16"/>
      <c r="M46" s="17"/>
      <c r="N46" s="27">
        <f t="shared" si="2"/>
        <v>0</v>
      </c>
      <c r="O46" s="22"/>
      <c r="P46" s="16"/>
      <c r="Q46" s="16"/>
      <c r="R46" s="16"/>
      <c r="S46" s="32"/>
      <c r="T46" s="27">
        <f t="shared" si="3"/>
        <v>0</v>
      </c>
      <c r="U46" s="22"/>
      <c r="V46" s="16"/>
      <c r="W46" s="16"/>
      <c r="X46" s="16"/>
      <c r="Y46" s="17"/>
      <c r="Z46" s="27">
        <f t="shared" si="4"/>
        <v>0</v>
      </c>
      <c r="AA46" s="22"/>
      <c r="AB46" s="16"/>
      <c r="AC46" s="16"/>
      <c r="AD46" s="16"/>
      <c r="AE46" s="17"/>
      <c r="AF46" s="27">
        <f t="shared" si="5"/>
        <v>0</v>
      </c>
      <c r="AG46" s="22"/>
      <c r="AH46" s="16"/>
      <c r="AI46" s="16"/>
      <c r="AJ46" s="16"/>
      <c r="AK46" s="17"/>
      <c r="AL46" s="27">
        <f t="shared" si="6"/>
        <v>0</v>
      </c>
      <c r="AM46" s="22"/>
      <c r="AN46" s="16"/>
      <c r="AO46" s="16"/>
      <c r="AP46" s="16"/>
      <c r="AQ46" s="17"/>
      <c r="AR46" s="27">
        <f t="shared" si="7"/>
        <v>0</v>
      </c>
    </row>
    <row r="47" spans="2:44" ht="16.5" thickTop="1" thickBot="1" x14ac:dyDescent="0.3">
      <c r="B47" s="16">
        <v>43</v>
      </c>
      <c r="C47" s="30"/>
      <c r="D47" s="31"/>
      <c r="E47" s="41">
        <f t="shared" si="0"/>
        <v>0</v>
      </c>
      <c r="F47" s="97"/>
      <c r="G47" s="81"/>
      <c r="H47" s="96"/>
      <c r="I47" s="22"/>
      <c r="J47" s="16"/>
      <c r="K47" s="16"/>
      <c r="L47" s="16"/>
      <c r="M47" s="17"/>
      <c r="N47" s="27">
        <f t="shared" si="2"/>
        <v>0</v>
      </c>
      <c r="O47" s="22"/>
      <c r="P47" s="16"/>
      <c r="Q47" s="16"/>
      <c r="R47" s="16"/>
      <c r="S47" s="32"/>
      <c r="T47" s="27">
        <f t="shared" si="3"/>
        <v>0</v>
      </c>
      <c r="U47" s="22"/>
      <c r="V47" s="16"/>
      <c r="W47" s="16"/>
      <c r="X47" s="16"/>
      <c r="Y47" s="17"/>
      <c r="Z47" s="27">
        <f t="shared" si="4"/>
        <v>0</v>
      </c>
      <c r="AA47" s="22"/>
      <c r="AB47" s="16"/>
      <c r="AC47" s="16"/>
      <c r="AD47" s="16"/>
      <c r="AE47" s="17"/>
      <c r="AF47" s="27">
        <f t="shared" si="5"/>
        <v>0</v>
      </c>
      <c r="AG47" s="22"/>
      <c r="AH47" s="16"/>
      <c r="AI47" s="16"/>
      <c r="AJ47" s="16"/>
      <c r="AK47" s="17"/>
      <c r="AL47" s="27">
        <f t="shared" si="6"/>
        <v>0</v>
      </c>
      <c r="AM47" s="22"/>
      <c r="AN47" s="16"/>
      <c r="AO47" s="16"/>
      <c r="AP47" s="16"/>
      <c r="AQ47" s="17"/>
      <c r="AR47" s="27">
        <f t="shared" si="7"/>
        <v>0</v>
      </c>
    </row>
    <row r="48" spans="2:44" ht="15.75" thickTop="1" x14ac:dyDescent="0.25"/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Q31"/>
  <sheetViews>
    <sheetView topLeftCell="C1" zoomScale="70" zoomScaleNormal="70" workbookViewId="0">
      <selection activeCell="G5" sqref="G5"/>
    </sheetView>
  </sheetViews>
  <sheetFormatPr baseColWidth="10" defaultRowHeight="15" x14ac:dyDescent="0.25"/>
  <cols>
    <col min="1" max="2" width="5" style="13" customWidth="1"/>
    <col min="3" max="3" width="15" style="13" customWidth="1"/>
    <col min="4" max="4" width="43.42578125" style="13" customWidth="1"/>
    <col min="5" max="12" width="7" style="13" customWidth="1"/>
    <col min="13" max="13" width="5.42578125" style="13" customWidth="1"/>
    <col min="14" max="18" width="7" style="13" customWidth="1"/>
    <col min="19" max="19" width="5.140625" style="13" customWidth="1"/>
    <col min="20" max="24" width="7" style="13" customWidth="1"/>
    <col min="25" max="25" width="5.28515625" style="13" customWidth="1"/>
    <col min="26" max="30" width="7" style="13" customWidth="1"/>
    <col min="31" max="31" width="5.7109375" style="13" customWidth="1"/>
    <col min="32" max="43" width="7" style="13" customWidth="1"/>
    <col min="44" max="16384" width="11.42578125" style="13"/>
  </cols>
  <sheetData>
    <row r="3" spans="2:43" ht="15.75" thickBot="1" x14ac:dyDescent="0.3"/>
    <row r="4" spans="2:43" ht="15.75" thickTop="1" x14ac:dyDescent="0.25">
      <c r="C4" s="16" t="s">
        <v>0</v>
      </c>
      <c r="D4" s="17" t="s">
        <v>1</v>
      </c>
      <c r="E4" s="18" t="s">
        <v>2</v>
      </c>
      <c r="F4" s="19">
        <v>40</v>
      </c>
      <c r="G4" s="57" t="s">
        <v>3</v>
      </c>
      <c r="I4" s="16"/>
      <c r="J4" s="20" t="s">
        <v>59</v>
      </c>
      <c r="L4" s="17"/>
      <c r="M4" s="21"/>
      <c r="N4" s="22"/>
      <c r="O4" s="16" t="s">
        <v>54</v>
      </c>
      <c r="P4" s="16"/>
      <c r="Q4" s="16"/>
      <c r="R4" s="17"/>
      <c r="S4" s="21"/>
      <c r="T4" s="22"/>
      <c r="U4" s="16" t="s">
        <v>56</v>
      </c>
      <c r="V4" s="16"/>
      <c r="W4" s="16"/>
      <c r="X4" s="17"/>
      <c r="Y4" s="21"/>
      <c r="Z4" s="22"/>
      <c r="AA4" s="16" t="s">
        <v>173</v>
      </c>
      <c r="AB4" s="16"/>
      <c r="AC4" s="16"/>
      <c r="AD4" s="17"/>
      <c r="AE4" s="21"/>
      <c r="AF4" s="22"/>
      <c r="AG4" s="16" t="s">
        <v>55</v>
      </c>
      <c r="AH4" s="16"/>
      <c r="AI4" s="16"/>
      <c r="AJ4" s="17"/>
      <c r="AK4" s="21"/>
      <c r="AL4" s="22"/>
      <c r="AM4" s="16" t="s">
        <v>58</v>
      </c>
      <c r="AN4" s="16"/>
      <c r="AO4" s="16"/>
      <c r="AP4" s="17"/>
      <c r="AQ4" s="21"/>
    </row>
    <row r="5" spans="2:43" ht="15.75" thickBot="1" x14ac:dyDescent="0.3">
      <c r="C5" s="16"/>
      <c r="D5" s="17"/>
      <c r="E5" s="23"/>
      <c r="F5" s="24"/>
      <c r="G5" s="60">
        <v>1</v>
      </c>
      <c r="H5" s="25" t="s">
        <v>48</v>
      </c>
      <c r="I5" s="20" t="s">
        <v>49</v>
      </c>
      <c r="J5" s="20" t="s">
        <v>50</v>
      </c>
      <c r="K5" s="20" t="s">
        <v>51</v>
      </c>
      <c r="L5" s="26" t="s">
        <v>52</v>
      </c>
      <c r="M5" s="27" t="s">
        <v>53</v>
      </c>
      <c r="N5" s="25" t="s">
        <v>48</v>
      </c>
      <c r="O5" s="20" t="s">
        <v>49</v>
      </c>
      <c r="P5" s="20" t="s">
        <v>50</v>
      </c>
      <c r="Q5" s="20" t="s">
        <v>51</v>
      </c>
      <c r="R5" s="26" t="s">
        <v>52</v>
      </c>
      <c r="S5" s="27" t="s">
        <v>53</v>
      </c>
      <c r="T5" s="25" t="s">
        <v>48</v>
      </c>
      <c r="U5" s="20" t="s">
        <v>49</v>
      </c>
      <c r="V5" s="20" t="s">
        <v>50</v>
      </c>
      <c r="W5" s="20" t="s">
        <v>51</v>
      </c>
      <c r="X5" s="26" t="s">
        <v>52</v>
      </c>
      <c r="Y5" s="27" t="s">
        <v>53</v>
      </c>
      <c r="Z5" s="25" t="s">
        <v>48</v>
      </c>
      <c r="AA5" s="20" t="s">
        <v>49</v>
      </c>
      <c r="AB5" s="20" t="s">
        <v>50</v>
      </c>
      <c r="AC5" s="20" t="s">
        <v>51</v>
      </c>
      <c r="AD5" s="26" t="s">
        <v>52</v>
      </c>
      <c r="AE5" s="27" t="s">
        <v>53</v>
      </c>
      <c r="AF5" s="25" t="s">
        <v>48</v>
      </c>
      <c r="AG5" s="20" t="s">
        <v>49</v>
      </c>
      <c r="AH5" s="20" t="s">
        <v>50</v>
      </c>
      <c r="AI5" s="20" t="s">
        <v>51</v>
      </c>
      <c r="AJ5" s="26" t="s">
        <v>52</v>
      </c>
      <c r="AK5" s="27" t="s">
        <v>53</v>
      </c>
      <c r="AL5" s="25" t="s">
        <v>48</v>
      </c>
      <c r="AM5" s="20" t="s">
        <v>49</v>
      </c>
      <c r="AN5" s="20" t="s">
        <v>50</v>
      </c>
      <c r="AO5" s="20" t="s">
        <v>51</v>
      </c>
      <c r="AP5" s="26" t="s">
        <v>52</v>
      </c>
      <c r="AQ5" s="27" t="s">
        <v>53</v>
      </c>
    </row>
    <row r="6" spans="2:43" ht="16.5" thickTop="1" thickBot="1" x14ac:dyDescent="0.3">
      <c r="B6" s="13">
        <v>0</v>
      </c>
      <c r="C6" s="16"/>
      <c r="D6" s="17" t="s">
        <v>47</v>
      </c>
      <c r="E6" s="41">
        <f>(M6*0.15+S6*0.15+Y6*0.1+AE6*0.1+AK6*0.05+AQ6*0.2)</f>
        <v>3.75</v>
      </c>
      <c r="F6" s="21">
        <v>48</v>
      </c>
      <c r="G6" s="58">
        <f>(E6*20+F6*40/48)/20</f>
        <v>5.75</v>
      </c>
      <c r="H6" s="25">
        <v>5</v>
      </c>
      <c r="I6" s="20">
        <v>5</v>
      </c>
      <c r="J6" s="20">
        <v>5</v>
      </c>
      <c r="K6" s="20">
        <v>5</v>
      </c>
      <c r="L6" s="26">
        <v>5</v>
      </c>
      <c r="M6" s="27">
        <f>(H6+I6+J6+K6+L6)/5</f>
        <v>5</v>
      </c>
      <c r="N6" s="25">
        <v>5</v>
      </c>
      <c r="O6" s="20">
        <v>5</v>
      </c>
      <c r="P6" s="20">
        <v>5</v>
      </c>
      <c r="Q6" s="20">
        <v>5</v>
      </c>
      <c r="R6" s="26">
        <v>5</v>
      </c>
      <c r="S6" s="27">
        <f>(N6+O6+P6+Q6+R6)/5</f>
        <v>5</v>
      </c>
      <c r="T6" s="25">
        <v>5</v>
      </c>
      <c r="U6" s="20">
        <v>5</v>
      </c>
      <c r="V6" s="20">
        <v>5</v>
      </c>
      <c r="W6" s="20">
        <v>5</v>
      </c>
      <c r="X6" s="26">
        <v>5</v>
      </c>
      <c r="Y6" s="27">
        <f>(T6+U6+V6+W6+X6)/5</f>
        <v>5</v>
      </c>
      <c r="Z6" s="25">
        <v>5</v>
      </c>
      <c r="AA6" s="20">
        <v>5</v>
      </c>
      <c r="AB6" s="20">
        <v>5</v>
      </c>
      <c r="AC6" s="20">
        <v>5</v>
      </c>
      <c r="AD6" s="26">
        <v>5</v>
      </c>
      <c r="AE6" s="27">
        <f>(Z6+AA6+AB6+AC6+AD6)/5</f>
        <v>5</v>
      </c>
      <c r="AF6" s="25">
        <v>5</v>
      </c>
      <c r="AG6" s="20">
        <v>5</v>
      </c>
      <c r="AH6" s="20">
        <v>5</v>
      </c>
      <c r="AI6" s="20">
        <v>5</v>
      </c>
      <c r="AJ6" s="26">
        <v>5</v>
      </c>
      <c r="AK6" s="27">
        <f>(AJ6+AI6+AH6+AG6+AF6)/5</f>
        <v>5</v>
      </c>
      <c r="AL6" s="25">
        <v>5</v>
      </c>
      <c r="AM6" s="20">
        <v>5</v>
      </c>
      <c r="AN6" s="20">
        <v>5</v>
      </c>
      <c r="AO6" s="20">
        <v>5</v>
      </c>
      <c r="AP6" s="26">
        <v>5</v>
      </c>
      <c r="AQ6" s="27">
        <f>(AP6+AO6+AN6+AM6+AL6)/5</f>
        <v>5</v>
      </c>
    </row>
    <row r="7" spans="2:43" ht="16.5" thickTop="1" thickBot="1" x14ac:dyDescent="0.3">
      <c r="B7" s="16">
        <v>1</v>
      </c>
      <c r="C7" s="30">
        <v>83400782010</v>
      </c>
      <c r="D7" s="31" t="s">
        <v>93</v>
      </c>
      <c r="E7" s="41">
        <f t="shared" ref="E7:E31" si="0">(M7*0.15+S7*0.15+Y7*0.1+AE7*0.1+AK7*0.05+AQ7*0.2)</f>
        <v>2.2982499999999999</v>
      </c>
      <c r="F7" s="42">
        <v>16</v>
      </c>
      <c r="G7" s="59">
        <f>(E7*20+F7*40/48)/20+0.2</f>
        <v>3.1649166666666666</v>
      </c>
      <c r="H7" s="22"/>
      <c r="I7" s="16">
        <v>4.3</v>
      </c>
      <c r="J7" s="16">
        <v>4.2</v>
      </c>
      <c r="K7" s="16">
        <v>4.0999999999999996</v>
      </c>
      <c r="L7" s="17"/>
      <c r="M7" s="27">
        <f>(H7+I7+J7+K7+L7)/3</f>
        <v>4.2</v>
      </c>
      <c r="N7" s="22">
        <v>2.5</v>
      </c>
      <c r="O7" s="16">
        <v>3</v>
      </c>
      <c r="P7" s="16">
        <v>3.7</v>
      </c>
      <c r="Q7" s="16">
        <v>4.5</v>
      </c>
      <c r="R7" s="32"/>
      <c r="S7" s="27">
        <f>(N7+O7+P7+Q7+R7)/4</f>
        <v>3.4249999999999998</v>
      </c>
      <c r="T7" s="22">
        <v>0</v>
      </c>
      <c r="U7" s="16">
        <v>1</v>
      </c>
      <c r="V7" s="16">
        <v>2.5</v>
      </c>
      <c r="W7" s="16">
        <v>5</v>
      </c>
      <c r="X7" s="17"/>
      <c r="Y7" s="27">
        <f>(T7+U7+V7+W7+X7)/4</f>
        <v>2.125</v>
      </c>
      <c r="Z7" s="22">
        <v>4</v>
      </c>
      <c r="AA7" s="16">
        <v>5</v>
      </c>
      <c r="AB7" s="16">
        <v>0</v>
      </c>
      <c r="AC7" s="16">
        <v>5</v>
      </c>
      <c r="AD7" s="17">
        <v>4.3</v>
      </c>
      <c r="AE7" s="27">
        <f t="shared" ref="AE7:AE31" si="1">(Z7+AA7+AB7+AC7+AD7)/5</f>
        <v>3.66</v>
      </c>
      <c r="AF7" s="22">
        <v>2.5</v>
      </c>
      <c r="AG7" s="16">
        <v>5</v>
      </c>
      <c r="AH7" s="16">
        <v>4.5</v>
      </c>
      <c r="AI7" s="16">
        <v>5</v>
      </c>
      <c r="AJ7" s="17">
        <v>5</v>
      </c>
      <c r="AK7" s="27">
        <f t="shared" ref="AK7:AK31" si="2">(AJ7+AI7+AH7+AG7+AF7)/5</f>
        <v>4.4000000000000004</v>
      </c>
      <c r="AL7" s="22">
        <v>2</v>
      </c>
      <c r="AM7" s="16">
        <v>1.5</v>
      </c>
      <c r="AN7" s="16">
        <v>2.9</v>
      </c>
      <c r="AO7" s="16">
        <v>1.5</v>
      </c>
      <c r="AP7" s="17">
        <v>1</v>
      </c>
      <c r="AQ7" s="27">
        <f t="shared" ref="AQ7:AQ31" si="3">(AP7+AO7+AN7+AM7+AL7)/5</f>
        <v>1.78</v>
      </c>
    </row>
    <row r="8" spans="2:43" ht="16.5" thickTop="1" thickBot="1" x14ac:dyDescent="0.3">
      <c r="B8" s="16">
        <v>2</v>
      </c>
      <c r="C8" s="30">
        <v>83400632009</v>
      </c>
      <c r="D8" s="31" t="s">
        <v>94</v>
      </c>
      <c r="E8" s="41">
        <f t="shared" si="0"/>
        <v>2.22675</v>
      </c>
      <c r="F8" s="42">
        <v>17</v>
      </c>
      <c r="G8" s="59">
        <f t="shared" ref="G8:G30" si="4">(E8*20+F8*40/48)/20+0.2</f>
        <v>3.1350833333333332</v>
      </c>
      <c r="H8" s="22"/>
      <c r="I8" s="16">
        <v>3</v>
      </c>
      <c r="J8" s="16">
        <v>3.3</v>
      </c>
      <c r="K8" s="16">
        <v>3.7</v>
      </c>
      <c r="L8" s="17"/>
      <c r="M8" s="27">
        <f t="shared" ref="M8:M31" si="5">(H8+I8+J8+K8+L8)/3</f>
        <v>3.3333333333333335</v>
      </c>
      <c r="N8" s="22">
        <v>2.5</v>
      </c>
      <c r="O8" s="16">
        <v>3</v>
      </c>
      <c r="P8" s="16">
        <v>3.7</v>
      </c>
      <c r="Q8" s="16">
        <v>4.5</v>
      </c>
      <c r="R8" s="32"/>
      <c r="S8" s="27">
        <f t="shared" ref="S8:S31" si="6">(N8+O8+P8+Q8+R8)/4</f>
        <v>3.4249999999999998</v>
      </c>
      <c r="T8" s="22">
        <v>2.5</v>
      </c>
      <c r="U8" s="16">
        <v>2</v>
      </c>
      <c r="V8" s="16">
        <v>2.5</v>
      </c>
      <c r="W8" s="16">
        <v>5</v>
      </c>
      <c r="X8" s="17"/>
      <c r="Y8" s="27">
        <f t="shared" ref="Y8:Y31" si="7">(T8+U8+V8+W8+X8)/4</f>
        <v>3</v>
      </c>
      <c r="Z8" s="22">
        <v>4</v>
      </c>
      <c r="AA8" s="16">
        <v>5</v>
      </c>
      <c r="AB8" s="16">
        <v>0</v>
      </c>
      <c r="AC8" s="16">
        <v>5</v>
      </c>
      <c r="AD8" s="17">
        <v>5</v>
      </c>
      <c r="AE8" s="27">
        <f t="shared" si="1"/>
        <v>3.8</v>
      </c>
      <c r="AF8" s="22">
        <v>3.7</v>
      </c>
      <c r="AG8" s="16">
        <v>4</v>
      </c>
      <c r="AH8" s="16">
        <v>5</v>
      </c>
      <c r="AI8" s="16">
        <v>5</v>
      </c>
      <c r="AJ8" s="17"/>
      <c r="AK8" s="27">
        <f t="shared" si="2"/>
        <v>3.54</v>
      </c>
      <c r="AL8" s="22">
        <v>2</v>
      </c>
      <c r="AM8" s="16">
        <v>1.5</v>
      </c>
      <c r="AN8" s="16">
        <v>2.9</v>
      </c>
      <c r="AO8" s="16">
        <v>1.5</v>
      </c>
      <c r="AP8" s="17">
        <v>1</v>
      </c>
      <c r="AQ8" s="27">
        <f t="shared" si="3"/>
        <v>1.78</v>
      </c>
    </row>
    <row r="9" spans="2:43" ht="16.5" thickTop="1" thickBot="1" x14ac:dyDescent="0.3">
      <c r="B9" s="16">
        <v>3</v>
      </c>
      <c r="C9" s="30">
        <v>3400052010</v>
      </c>
      <c r="D9" s="31" t="s">
        <v>95</v>
      </c>
      <c r="E9" s="41">
        <f t="shared" si="0"/>
        <v>2.2077499999999999</v>
      </c>
      <c r="F9" s="42">
        <v>19</v>
      </c>
      <c r="G9" s="59">
        <f t="shared" si="4"/>
        <v>3.199416666666667</v>
      </c>
      <c r="H9" s="22">
        <v>0</v>
      </c>
      <c r="I9" s="16">
        <v>3.5</v>
      </c>
      <c r="J9" s="16">
        <v>2.2999999999999998</v>
      </c>
      <c r="K9" s="16">
        <v>3.5</v>
      </c>
      <c r="L9" s="17"/>
      <c r="M9" s="27">
        <f t="shared" si="5"/>
        <v>3.1</v>
      </c>
      <c r="N9" s="22">
        <v>3.7</v>
      </c>
      <c r="O9" s="16">
        <v>3</v>
      </c>
      <c r="P9" s="16">
        <v>4.5</v>
      </c>
      <c r="Q9" s="16">
        <v>4.3</v>
      </c>
      <c r="R9" s="32"/>
      <c r="S9" s="27">
        <f t="shared" si="6"/>
        <v>3.875</v>
      </c>
      <c r="T9" s="22">
        <v>3</v>
      </c>
      <c r="U9" s="16">
        <v>0</v>
      </c>
      <c r="V9" s="16">
        <v>2.5</v>
      </c>
      <c r="W9" s="16">
        <v>2</v>
      </c>
      <c r="X9" s="17"/>
      <c r="Y9" s="27">
        <f t="shared" si="7"/>
        <v>1.875</v>
      </c>
      <c r="Z9" s="22">
        <v>5</v>
      </c>
      <c r="AA9" s="16">
        <v>5</v>
      </c>
      <c r="AB9" s="16">
        <v>4.3</v>
      </c>
      <c r="AC9" s="16"/>
      <c r="AD9" s="17"/>
      <c r="AE9" s="27">
        <f t="shared" si="1"/>
        <v>2.8600000000000003</v>
      </c>
      <c r="AF9" s="22">
        <v>2.2999999999999998</v>
      </c>
      <c r="AG9" s="16">
        <v>5</v>
      </c>
      <c r="AH9" s="16">
        <v>3.5</v>
      </c>
      <c r="AI9" s="16">
        <v>5</v>
      </c>
      <c r="AJ9" s="17">
        <v>5</v>
      </c>
      <c r="AK9" s="27">
        <f t="shared" si="2"/>
        <v>4.16</v>
      </c>
      <c r="AL9" s="22">
        <v>2</v>
      </c>
      <c r="AM9" s="16">
        <v>2</v>
      </c>
      <c r="AN9" s="16">
        <v>3</v>
      </c>
      <c r="AO9" s="16">
        <v>3</v>
      </c>
      <c r="AP9" s="17">
        <v>2</v>
      </c>
      <c r="AQ9" s="27">
        <f t="shared" si="3"/>
        <v>2.4</v>
      </c>
    </row>
    <row r="10" spans="2:43" ht="16.5" thickTop="1" thickBot="1" x14ac:dyDescent="0.3">
      <c r="B10" s="16">
        <v>4</v>
      </c>
      <c r="C10" s="30">
        <v>83401442010</v>
      </c>
      <c r="D10" s="31" t="s">
        <v>96</v>
      </c>
      <c r="E10" s="41">
        <f t="shared" si="0"/>
        <v>2.5097499999999999</v>
      </c>
      <c r="F10" s="42">
        <v>12</v>
      </c>
      <c r="G10" s="59">
        <f t="shared" si="4"/>
        <v>3.2097500000000001</v>
      </c>
      <c r="H10" s="22">
        <v>3.4</v>
      </c>
      <c r="I10" s="16">
        <v>3.8</v>
      </c>
      <c r="J10" s="16">
        <v>4.4000000000000004</v>
      </c>
      <c r="K10" s="16"/>
      <c r="L10" s="17"/>
      <c r="M10" s="27">
        <f t="shared" si="5"/>
        <v>3.8666666666666667</v>
      </c>
      <c r="N10" s="22">
        <v>4</v>
      </c>
      <c r="O10" s="16">
        <v>3.8</v>
      </c>
      <c r="P10" s="16">
        <v>4.5</v>
      </c>
      <c r="Q10" s="16">
        <v>3.8</v>
      </c>
      <c r="R10" s="32"/>
      <c r="S10" s="27">
        <f t="shared" si="6"/>
        <v>4.0250000000000004</v>
      </c>
      <c r="T10" s="22">
        <v>3</v>
      </c>
      <c r="U10" s="16">
        <v>0.5</v>
      </c>
      <c r="V10" s="16">
        <v>2.5</v>
      </c>
      <c r="W10" s="16">
        <v>1</v>
      </c>
      <c r="X10" s="17"/>
      <c r="Y10" s="27">
        <f t="shared" si="7"/>
        <v>1.75</v>
      </c>
      <c r="Z10" s="22">
        <v>4</v>
      </c>
      <c r="AA10" s="16">
        <v>5</v>
      </c>
      <c r="AB10" s="16"/>
      <c r="AC10" s="16">
        <v>4</v>
      </c>
      <c r="AD10" s="17">
        <v>4</v>
      </c>
      <c r="AE10" s="27">
        <f t="shared" si="1"/>
        <v>3.4</v>
      </c>
      <c r="AF10" s="22">
        <v>4.3</v>
      </c>
      <c r="AG10" s="16">
        <v>5</v>
      </c>
      <c r="AH10" s="16">
        <v>5</v>
      </c>
      <c r="AI10" s="16">
        <v>5</v>
      </c>
      <c r="AJ10" s="17">
        <v>5</v>
      </c>
      <c r="AK10" s="27">
        <f t="shared" si="2"/>
        <v>4.8600000000000003</v>
      </c>
      <c r="AL10" s="22">
        <v>2.7</v>
      </c>
      <c r="AM10" s="16">
        <v>3.5</v>
      </c>
      <c r="AN10" s="16">
        <v>3.3</v>
      </c>
      <c r="AO10" s="16">
        <v>2.7</v>
      </c>
      <c r="AP10" s="17">
        <v>2</v>
      </c>
      <c r="AQ10" s="27">
        <f t="shared" si="3"/>
        <v>2.84</v>
      </c>
    </row>
    <row r="11" spans="2:43" ht="16.5" thickTop="1" thickBot="1" x14ac:dyDescent="0.3">
      <c r="B11" s="16">
        <v>5</v>
      </c>
      <c r="C11" s="30">
        <v>83400812010</v>
      </c>
      <c r="D11" s="31" t="s">
        <v>97</v>
      </c>
      <c r="E11" s="41">
        <f t="shared" si="0"/>
        <v>2.5082499999999999</v>
      </c>
      <c r="F11" s="42">
        <v>20</v>
      </c>
      <c r="G11" s="59">
        <f t="shared" si="4"/>
        <v>3.5415833333333335</v>
      </c>
      <c r="H11" s="22">
        <v>4.8</v>
      </c>
      <c r="I11" s="16">
        <v>0</v>
      </c>
      <c r="J11" s="16">
        <v>4.3</v>
      </c>
      <c r="K11" s="16">
        <v>0</v>
      </c>
      <c r="L11" s="17">
        <v>4.2</v>
      </c>
      <c r="M11" s="27">
        <f t="shared" si="5"/>
        <v>4.4333333333333336</v>
      </c>
      <c r="N11" s="22">
        <v>4.5999999999999996</v>
      </c>
      <c r="O11" s="16">
        <v>4</v>
      </c>
      <c r="P11" s="16">
        <v>3.8</v>
      </c>
      <c r="Q11" s="16">
        <v>4.5</v>
      </c>
      <c r="R11" s="32"/>
      <c r="S11" s="27">
        <f t="shared" si="6"/>
        <v>4.2249999999999996</v>
      </c>
      <c r="T11" s="22">
        <v>3</v>
      </c>
      <c r="U11" s="16">
        <v>3</v>
      </c>
      <c r="V11" s="16">
        <v>2.5</v>
      </c>
      <c r="W11" s="16">
        <v>3</v>
      </c>
      <c r="X11" s="17"/>
      <c r="Y11" s="27">
        <f t="shared" si="7"/>
        <v>2.875</v>
      </c>
      <c r="Z11" s="22">
        <v>4</v>
      </c>
      <c r="AA11" s="16">
        <v>4.5</v>
      </c>
      <c r="AB11" s="16">
        <v>3.5</v>
      </c>
      <c r="AC11" s="16"/>
      <c r="AD11" s="17"/>
      <c r="AE11" s="27">
        <f t="shared" si="1"/>
        <v>2.4</v>
      </c>
      <c r="AF11" s="22">
        <v>5</v>
      </c>
      <c r="AG11" s="16">
        <v>5</v>
      </c>
      <c r="AH11" s="16">
        <v>5</v>
      </c>
      <c r="AI11" s="16">
        <v>5</v>
      </c>
      <c r="AJ11" s="17">
        <v>5</v>
      </c>
      <c r="AK11" s="27">
        <f t="shared" si="2"/>
        <v>5</v>
      </c>
      <c r="AL11" s="22">
        <v>3.5</v>
      </c>
      <c r="AM11" s="16">
        <v>2</v>
      </c>
      <c r="AN11" s="16">
        <v>2.5</v>
      </c>
      <c r="AO11" s="16">
        <v>2.2999999999999998</v>
      </c>
      <c r="AP11" s="17">
        <v>0.5</v>
      </c>
      <c r="AQ11" s="27">
        <f t="shared" si="3"/>
        <v>2.16</v>
      </c>
    </row>
    <row r="12" spans="2:43" ht="16.5" thickTop="1" thickBot="1" x14ac:dyDescent="0.3">
      <c r="B12" s="16">
        <v>6</v>
      </c>
      <c r="C12" s="30">
        <v>83400852010</v>
      </c>
      <c r="D12" s="31" t="s">
        <v>98</v>
      </c>
      <c r="E12" s="41">
        <f t="shared" si="0"/>
        <v>2.7370000000000001</v>
      </c>
      <c r="F12" s="42">
        <v>13</v>
      </c>
      <c r="G12" s="59">
        <f t="shared" si="4"/>
        <v>3.4786666666666672</v>
      </c>
      <c r="H12" s="22">
        <v>0</v>
      </c>
      <c r="I12" s="16">
        <v>4.5999999999999996</v>
      </c>
      <c r="J12" s="16">
        <v>3.9</v>
      </c>
      <c r="K12" s="16">
        <v>4.3</v>
      </c>
      <c r="L12" s="17"/>
      <c r="M12" s="27">
        <f t="shared" si="5"/>
        <v>4.2666666666666666</v>
      </c>
      <c r="N12" s="22">
        <v>4.2</v>
      </c>
      <c r="O12" s="16">
        <v>3.7</v>
      </c>
      <c r="P12" s="16">
        <v>4.2</v>
      </c>
      <c r="Q12" s="16">
        <v>3.7</v>
      </c>
      <c r="R12" s="32"/>
      <c r="S12" s="27">
        <f t="shared" si="6"/>
        <v>3.95</v>
      </c>
      <c r="T12" s="22">
        <v>3.3</v>
      </c>
      <c r="U12" s="16">
        <v>2</v>
      </c>
      <c r="V12" s="16">
        <v>2.5</v>
      </c>
      <c r="W12" s="16">
        <v>0.5</v>
      </c>
      <c r="X12" s="17"/>
      <c r="Y12" s="27">
        <f t="shared" si="7"/>
        <v>2.0750000000000002</v>
      </c>
      <c r="Z12" s="22">
        <v>5</v>
      </c>
      <c r="AA12" s="16">
        <v>4</v>
      </c>
      <c r="AB12" s="16">
        <v>5</v>
      </c>
      <c r="AC12" s="16">
        <v>4</v>
      </c>
      <c r="AD12" s="17">
        <v>3.8</v>
      </c>
      <c r="AE12" s="27">
        <f t="shared" si="1"/>
        <v>4.3600000000000003</v>
      </c>
      <c r="AF12" s="22">
        <v>2.5</v>
      </c>
      <c r="AG12" s="16">
        <v>0</v>
      </c>
      <c r="AH12" s="16">
        <v>5</v>
      </c>
      <c r="AI12" s="16">
        <v>5</v>
      </c>
      <c r="AJ12" s="17">
        <v>4</v>
      </c>
      <c r="AK12" s="27">
        <f t="shared" si="2"/>
        <v>3.3</v>
      </c>
      <c r="AL12" s="22">
        <v>4.2</v>
      </c>
      <c r="AM12" s="16">
        <v>3</v>
      </c>
      <c r="AN12" s="16">
        <v>3.2</v>
      </c>
      <c r="AO12" s="16">
        <v>3</v>
      </c>
      <c r="AP12" s="17">
        <v>4</v>
      </c>
      <c r="AQ12" s="27">
        <f t="shared" si="3"/>
        <v>3.4799999999999995</v>
      </c>
    </row>
    <row r="13" spans="2:43" ht="16.5" thickTop="1" thickBot="1" x14ac:dyDescent="0.3">
      <c r="B13" s="16">
        <v>7</v>
      </c>
      <c r="C13" s="30">
        <v>83400892010</v>
      </c>
      <c r="D13" s="31" t="s">
        <v>99</v>
      </c>
      <c r="E13" s="41">
        <f t="shared" si="0"/>
        <v>2.6855000000000002</v>
      </c>
      <c r="F13" s="42">
        <v>11</v>
      </c>
      <c r="G13" s="59">
        <f t="shared" si="4"/>
        <v>3.3438333333333339</v>
      </c>
      <c r="H13" s="22"/>
      <c r="I13" s="16">
        <v>4.5</v>
      </c>
      <c r="J13" s="16"/>
      <c r="K13" s="16">
        <v>4.5</v>
      </c>
      <c r="L13" s="17">
        <v>4.2</v>
      </c>
      <c r="M13" s="27">
        <f t="shared" si="5"/>
        <v>4.3999999999999995</v>
      </c>
      <c r="N13" s="22">
        <v>3.8</v>
      </c>
      <c r="O13" s="16">
        <v>3.3</v>
      </c>
      <c r="P13" s="16">
        <v>3.8</v>
      </c>
      <c r="Q13" s="16">
        <v>4.5</v>
      </c>
      <c r="R13" s="32"/>
      <c r="S13" s="27">
        <f t="shared" si="6"/>
        <v>3.8499999999999996</v>
      </c>
      <c r="T13" s="22">
        <v>0</v>
      </c>
      <c r="U13" s="16">
        <v>4.5</v>
      </c>
      <c r="V13" s="16">
        <v>2.5</v>
      </c>
      <c r="W13" s="16">
        <v>3</v>
      </c>
      <c r="X13" s="17"/>
      <c r="Y13" s="27">
        <f t="shared" si="7"/>
        <v>2.5</v>
      </c>
      <c r="Z13" s="22">
        <v>4</v>
      </c>
      <c r="AA13" s="16">
        <v>4.5</v>
      </c>
      <c r="AB13" s="16">
        <v>3.5</v>
      </c>
      <c r="AC13" s="16">
        <v>4</v>
      </c>
      <c r="AD13" s="17"/>
      <c r="AE13" s="27">
        <f t="shared" si="1"/>
        <v>3.2</v>
      </c>
      <c r="AF13" s="22">
        <v>5</v>
      </c>
      <c r="AG13" s="16">
        <v>5</v>
      </c>
      <c r="AH13" s="16">
        <v>5</v>
      </c>
      <c r="AI13" s="16">
        <v>5</v>
      </c>
      <c r="AJ13" s="17">
        <v>5</v>
      </c>
      <c r="AK13" s="27">
        <f t="shared" si="2"/>
        <v>5</v>
      </c>
      <c r="AL13" s="22">
        <v>3.8</v>
      </c>
      <c r="AM13" s="16">
        <v>3.7</v>
      </c>
      <c r="AN13" s="16">
        <v>2.7</v>
      </c>
      <c r="AO13" s="16">
        <v>2.5</v>
      </c>
      <c r="AP13" s="17">
        <v>3</v>
      </c>
      <c r="AQ13" s="27">
        <f t="shared" si="3"/>
        <v>3.1399999999999997</v>
      </c>
    </row>
    <row r="14" spans="2:43" ht="16.5" thickTop="1" thickBot="1" x14ac:dyDescent="0.3">
      <c r="B14" s="16">
        <v>8</v>
      </c>
      <c r="C14" s="30">
        <v>83400902010</v>
      </c>
      <c r="D14" s="31" t="s">
        <v>100</v>
      </c>
      <c r="E14" s="41">
        <f t="shared" si="0"/>
        <v>2.1945000000000001</v>
      </c>
      <c r="F14" s="42">
        <v>18</v>
      </c>
      <c r="G14" s="59">
        <f t="shared" si="4"/>
        <v>3.1445000000000003</v>
      </c>
      <c r="H14" s="22">
        <v>3.5</v>
      </c>
      <c r="I14" s="16">
        <v>2.7</v>
      </c>
      <c r="J14" s="16">
        <v>3.6</v>
      </c>
      <c r="K14" s="16"/>
      <c r="L14" s="17"/>
      <c r="M14" s="27">
        <f t="shared" si="5"/>
        <v>3.2666666666666671</v>
      </c>
      <c r="N14" s="22">
        <v>3.8</v>
      </c>
      <c r="O14" s="16">
        <v>3.3</v>
      </c>
      <c r="P14" s="16">
        <v>3.8</v>
      </c>
      <c r="Q14" s="16">
        <v>4.5</v>
      </c>
      <c r="R14" s="32"/>
      <c r="S14" s="27">
        <f t="shared" si="6"/>
        <v>3.8499999999999996</v>
      </c>
      <c r="T14" s="22">
        <v>0</v>
      </c>
      <c r="U14" s="16">
        <v>2.1</v>
      </c>
      <c r="V14" s="16">
        <v>2.5</v>
      </c>
      <c r="W14" s="16"/>
      <c r="X14" s="17"/>
      <c r="Y14" s="27">
        <f t="shared" si="7"/>
        <v>1.1499999999999999</v>
      </c>
      <c r="Z14" s="22">
        <v>5</v>
      </c>
      <c r="AA14" s="16">
        <v>4.5</v>
      </c>
      <c r="AB14" s="16">
        <v>3.5</v>
      </c>
      <c r="AC14" s="16"/>
      <c r="AD14" s="17">
        <v>3.5</v>
      </c>
      <c r="AE14" s="27">
        <f t="shared" si="1"/>
        <v>3.3</v>
      </c>
      <c r="AF14" s="22">
        <v>5</v>
      </c>
      <c r="AG14" s="16">
        <v>5</v>
      </c>
      <c r="AH14" s="16">
        <v>5</v>
      </c>
      <c r="AI14" s="16">
        <v>5</v>
      </c>
      <c r="AJ14" s="17">
        <v>5</v>
      </c>
      <c r="AK14" s="27">
        <f t="shared" si="2"/>
        <v>5</v>
      </c>
      <c r="AL14" s="22">
        <v>3.5</v>
      </c>
      <c r="AM14" s="16">
        <v>2</v>
      </c>
      <c r="AN14" s="16">
        <v>2.5</v>
      </c>
      <c r="AO14" s="16">
        <v>2.2999999999999998</v>
      </c>
      <c r="AP14" s="17">
        <v>0.5</v>
      </c>
      <c r="AQ14" s="27">
        <f t="shared" si="3"/>
        <v>2.16</v>
      </c>
    </row>
    <row r="15" spans="2:43" ht="16.5" thickTop="1" thickBot="1" x14ac:dyDescent="0.3">
      <c r="B15" s="16">
        <v>9</v>
      </c>
      <c r="C15" s="30">
        <v>83400912010</v>
      </c>
      <c r="D15" s="31" t="s">
        <v>101</v>
      </c>
      <c r="E15" s="41">
        <f t="shared" si="0"/>
        <v>2.2759999999999998</v>
      </c>
      <c r="F15" s="42">
        <v>14</v>
      </c>
      <c r="G15" s="59">
        <f t="shared" si="4"/>
        <v>3.059333333333333</v>
      </c>
      <c r="H15" s="22">
        <v>0</v>
      </c>
      <c r="I15" s="16">
        <v>3</v>
      </c>
      <c r="J15" s="16">
        <v>3.8</v>
      </c>
      <c r="K15" s="16">
        <v>3.5</v>
      </c>
      <c r="L15" s="17">
        <v>4</v>
      </c>
      <c r="M15" s="27">
        <f t="shared" si="5"/>
        <v>4.7666666666666666</v>
      </c>
      <c r="N15" s="22">
        <v>0</v>
      </c>
      <c r="O15" s="16">
        <v>3</v>
      </c>
      <c r="P15" s="16">
        <v>4.5</v>
      </c>
      <c r="Q15" s="16">
        <v>4.3</v>
      </c>
      <c r="R15" s="32"/>
      <c r="S15" s="27">
        <f t="shared" si="6"/>
        <v>2.95</v>
      </c>
      <c r="T15" s="22">
        <v>0</v>
      </c>
      <c r="U15" s="16">
        <v>0</v>
      </c>
      <c r="V15" s="16">
        <v>2.5</v>
      </c>
      <c r="W15" s="16">
        <v>2</v>
      </c>
      <c r="X15" s="17"/>
      <c r="Y15" s="27">
        <f t="shared" si="7"/>
        <v>1.125</v>
      </c>
      <c r="Z15" s="22">
        <v>5</v>
      </c>
      <c r="AA15" s="16">
        <v>5</v>
      </c>
      <c r="AB15" s="16">
        <v>4.3</v>
      </c>
      <c r="AC15" s="16"/>
      <c r="AD15" s="17"/>
      <c r="AE15" s="27">
        <f t="shared" si="1"/>
        <v>2.8600000000000003</v>
      </c>
      <c r="AF15" s="22">
        <v>4</v>
      </c>
      <c r="AG15" s="16">
        <v>5</v>
      </c>
      <c r="AH15" s="16">
        <v>5</v>
      </c>
      <c r="AI15" s="16">
        <v>5</v>
      </c>
      <c r="AJ15" s="17">
        <v>5</v>
      </c>
      <c r="AK15" s="27">
        <f t="shared" si="2"/>
        <v>4.8</v>
      </c>
      <c r="AL15" s="22">
        <v>2</v>
      </c>
      <c r="AM15" s="16">
        <v>2</v>
      </c>
      <c r="AN15" s="16">
        <v>3</v>
      </c>
      <c r="AO15" s="16">
        <v>3</v>
      </c>
      <c r="AP15" s="17">
        <v>2</v>
      </c>
      <c r="AQ15" s="27">
        <f t="shared" si="3"/>
        <v>2.4</v>
      </c>
    </row>
    <row r="16" spans="2:43" ht="16.5" thickTop="1" thickBot="1" x14ac:dyDescent="0.3">
      <c r="B16" s="16">
        <v>10</v>
      </c>
      <c r="C16" s="30">
        <v>83401452010</v>
      </c>
      <c r="D16" s="31" t="s">
        <v>102</v>
      </c>
      <c r="E16" s="41">
        <f t="shared" si="0"/>
        <v>2.3984999999999999</v>
      </c>
      <c r="F16" s="42">
        <v>15</v>
      </c>
      <c r="G16" s="59">
        <f t="shared" si="4"/>
        <v>3.2235</v>
      </c>
      <c r="H16" s="22">
        <v>3.6</v>
      </c>
      <c r="I16" s="16">
        <v>2.5</v>
      </c>
      <c r="J16" s="16">
        <v>3.8</v>
      </c>
      <c r="K16" s="16"/>
      <c r="L16" s="17"/>
      <c r="M16" s="27">
        <f t="shared" si="5"/>
        <v>3.2999999999999994</v>
      </c>
      <c r="N16" s="22">
        <v>3.3</v>
      </c>
      <c r="O16" s="16">
        <v>3.3</v>
      </c>
      <c r="P16" s="16">
        <v>3.8</v>
      </c>
      <c r="Q16" s="16">
        <v>3.8</v>
      </c>
      <c r="R16" s="32"/>
      <c r="S16" s="27">
        <f t="shared" si="6"/>
        <v>3.55</v>
      </c>
      <c r="T16" s="22">
        <v>3</v>
      </c>
      <c r="U16" s="16">
        <v>3.5</v>
      </c>
      <c r="V16" s="16">
        <v>2.5</v>
      </c>
      <c r="W16" s="16">
        <v>1</v>
      </c>
      <c r="X16" s="17"/>
      <c r="Y16" s="27">
        <f t="shared" si="7"/>
        <v>2.5</v>
      </c>
      <c r="Z16" s="22">
        <v>4</v>
      </c>
      <c r="AA16" s="16">
        <v>5</v>
      </c>
      <c r="AB16" s="16"/>
      <c r="AC16" s="16">
        <v>4</v>
      </c>
      <c r="AD16" s="17">
        <v>4</v>
      </c>
      <c r="AE16" s="27">
        <f t="shared" si="1"/>
        <v>3.4</v>
      </c>
      <c r="AF16" s="22">
        <v>2.5</v>
      </c>
      <c r="AG16" s="16">
        <v>5</v>
      </c>
      <c r="AH16" s="16">
        <v>3.8</v>
      </c>
      <c r="AI16" s="16">
        <v>5</v>
      </c>
      <c r="AJ16" s="17">
        <v>5</v>
      </c>
      <c r="AK16" s="27">
        <f t="shared" si="2"/>
        <v>4.26</v>
      </c>
      <c r="AL16" s="22">
        <v>2.7</v>
      </c>
      <c r="AM16" s="16">
        <v>3.5</v>
      </c>
      <c r="AN16" s="16">
        <v>3.3</v>
      </c>
      <c r="AO16" s="16">
        <v>2.7</v>
      </c>
      <c r="AP16" s="17">
        <v>2</v>
      </c>
      <c r="AQ16" s="27">
        <f t="shared" si="3"/>
        <v>2.84</v>
      </c>
    </row>
    <row r="17" spans="2:43" ht="16.5" thickTop="1" thickBot="1" x14ac:dyDescent="0.3">
      <c r="B17" s="16">
        <v>11</v>
      </c>
      <c r="C17" s="30">
        <v>83400932010</v>
      </c>
      <c r="D17" s="31" t="s">
        <v>103</v>
      </c>
      <c r="E17" s="41">
        <f t="shared" si="0"/>
        <v>2.44075</v>
      </c>
      <c r="F17" s="43">
        <v>21</v>
      </c>
      <c r="G17" s="59">
        <f t="shared" si="4"/>
        <v>3.5157500000000002</v>
      </c>
      <c r="H17" s="22">
        <v>4.3</v>
      </c>
      <c r="I17" s="16"/>
      <c r="J17" s="16"/>
      <c r="K17" s="16">
        <v>4</v>
      </c>
      <c r="L17" s="17">
        <v>4.0999999999999996</v>
      </c>
      <c r="M17" s="27">
        <f t="shared" si="5"/>
        <v>4.1333333333333337</v>
      </c>
      <c r="N17" s="22">
        <v>4.0999999999999996</v>
      </c>
      <c r="O17" s="16">
        <v>3</v>
      </c>
      <c r="P17" s="16">
        <v>3.7</v>
      </c>
      <c r="Q17" s="16">
        <v>4.5</v>
      </c>
      <c r="R17" s="32"/>
      <c r="S17" s="27">
        <f t="shared" si="6"/>
        <v>3.8250000000000002</v>
      </c>
      <c r="T17" s="22">
        <v>2.5</v>
      </c>
      <c r="U17" s="16">
        <v>4</v>
      </c>
      <c r="V17" s="16">
        <v>2.5</v>
      </c>
      <c r="W17" s="16">
        <v>5</v>
      </c>
      <c r="X17" s="17"/>
      <c r="Y17" s="27">
        <f t="shared" si="7"/>
        <v>3.5</v>
      </c>
      <c r="Z17" s="22">
        <v>4</v>
      </c>
      <c r="AA17" s="16">
        <v>5</v>
      </c>
      <c r="AB17" s="16"/>
      <c r="AC17" s="16">
        <v>5</v>
      </c>
      <c r="AD17" s="17">
        <v>4.3</v>
      </c>
      <c r="AE17" s="27">
        <f t="shared" si="1"/>
        <v>3.66</v>
      </c>
      <c r="AF17" s="22">
        <v>2.5</v>
      </c>
      <c r="AG17" s="16">
        <v>5</v>
      </c>
      <c r="AH17" s="16">
        <v>5</v>
      </c>
      <c r="AI17" s="16">
        <v>5</v>
      </c>
      <c r="AJ17" s="17"/>
      <c r="AK17" s="27">
        <f t="shared" si="2"/>
        <v>3.5</v>
      </c>
      <c r="AL17" s="22">
        <v>2</v>
      </c>
      <c r="AM17" s="16">
        <v>1.5</v>
      </c>
      <c r="AN17" s="16">
        <v>2.9</v>
      </c>
      <c r="AO17" s="16">
        <v>1.5</v>
      </c>
      <c r="AP17" s="17">
        <v>1</v>
      </c>
      <c r="AQ17" s="27">
        <f t="shared" si="3"/>
        <v>1.78</v>
      </c>
    </row>
    <row r="18" spans="2:43" ht="16.5" thickTop="1" thickBot="1" x14ac:dyDescent="0.3">
      <c r="B18" s="16">
        <v>12</v>
      </c>
      <c r="C18" s="30">
        <v>83400172010</v>
      </c>
      <c r="D18" s="31" t="s">
        <v>104</v>
      </c>
      <c r="E18" s="41">
        <f t="shared" si="0"/>
        <v>2.4417499999999999</v>
      </c>
      <c r="F18" s="44">
        <v>8</v>
      </c>
      <c r="G18" s="59">
        <f t="shared" si="4"/>
        <v>2.9750833333333331</v>
      </c>
      <c r="H18" s="22">
        <v>2.8</v>
      </c>
      <c r="I18" s="16">
        <v>3</v>
      </c>
      <c r="J18" s="16">
        <v>4.0999999999999996</v>
      </c>
      <c r="K18" s="16"/>
      <c r="L18" s="17"/>
      <c r="M18" s="27">
        <f t="shared" si="5"/>
        <v>3.2999999999999994</v>
      </c>
      <c r="N18" s="22">
        <v>3.3</v>
      </c>
      <c r="O18" s="16">
        <v>3</v>
      </c>
      <c r="P18" s="16">
        <v>3.8</v>
      </c>
      <c r="Q18" s="16">
        <v>3.8</v>
      </c>
      <c r="R18" s="32"/>
      <c r="S18" s="27">
        <f t="shared" si="6"/>
        <v>3.4749999999999996</v>
      </c>
      <c r="T18" s="22">
        <v>3.7</v>
      </c>
      <c r="U18" s="16">
        <v>3.5</v>
      </c>
      <c r="V18" s="16">
        <v>2.5</v>
      </c>
      <c r="W18" s="16">
        <v>1</v>
      </c>
      <c r="X18" s="17"/>
      <c r="Y18" s="27">
        <f t="shared" si="7"/>
        <v>2.6749999999999998</v>
      </c>
      <c r="Z18" s="22">
        <v>4</v>
      </c>
      <c r="AA18" s="16">
        <v>5</v>
      </c>
      <c r="AB18" s="16"/>
      <c r="AC18" s="16">
        <v>4</v>
      </c>
      <c r="AD18" s="17">
        <v>4</v>
      </c>
      <c r="AE18" s="27">
        <f t="shared" si="1"/>
        <v>3.4</v>
      </c>
      <c r="AF18" s="22">
        <v>5</v>
      </c>
      <c r="AG18" s="16">
        <v>5</v>
      </c>
      <c r="AH18" s="16">
        <v>5</v>
      </c>
      <c r="AI18" s="16">
        <v>5</v>
      </c>
      <c r="AJ18" s="17">
        <v>5</v>
      </c>
      <c r="AK18" s="27">
        <f t="shared" si="2"/>
        <v>5</v>
      </c>
      <c r="AL18" s="22">
        <v>2.7</v>
      </c>
      <c r="AM18" s="16">
        <v>3.5</v>
      </c>
      <c r="AN18" s="16">
        <v>3.3</v>
      </c>
      <c r="AO18" s="16">
        <v>2.7</v>
      </c>
      <c r="AP18" s="17">
        <v>2</v>
      </c>
      <c r="AQ18" s="27">
        <f t="shared" si="3"/>
        <v>2.84</v>
      </c>
    </row>
    <row r="19" spans="2:43" ht="16.5" thickTop="1" thickBot="1" x14ac:dyDescent="0.3">
      <c r="B19" s="16">
        <v>13</v>
      </c>
      <c r="C19" s="30">
        <v>83400182010</v>
      </c>
      <c r="D19" s="31" t="s">
        <v>105</v>
      </c>
      <c r="E19" s="41">
        <f t="shared" si="0"/>
        <v>2.1785000000000001</v>
      </c>
      <c r="F19" s="42">
        <v>21</v>
      </c>
      <c r="G19" s="59">
        <f t="shared" si="4"/>
        <v>3.2535000000000003</v>
      </c>
      <c r="H19" s="22">
        <v>2.5</v>
      </c>
      <c r="I19" s="16">
        <v>3.7</v>
      </c>
      <c r="J19" s="16">
        <v>4</v>
      </c>
      <c r="K19" s="16"/>
      <c r="L19" s="17"/>
      <c r="M19" s="27">
        <f t="shared" si="5"/>
        <v>3.4</v>
      </c>
      <c r="N19" s="22">
        <v>3.8</v>
      </c>
      <c r="O19" s="16">
        <v>3.3</v>
      </c>
      <c r="P19" s="16">
        <v>4.3</v>
      </c>
      <c r="Q19" s="16"/>
      <c r="R19" s="32"/>
      <c r="S19" s="27">
        <f t="shared" si="6"/>
        <v>2.8499999999999996</v>
      </c>
      <c r="T19" s="22">
        <v>3.5</v>
      </c>
      <c r="U19" s="16">
        <v>2</v>
      </c>
      <c r="V19" s="16">
        <v>2.5</v>
      </c>
      <c r="W19" s="16">
        <v>2</v>
      </c>
      <c r="X19" s="17"/>
      <c r="Y19" s="27">
        <f t="shared" si="7"/>
        <v>2.5</v>
      </c>
      <c r="Z19" s="22">
        <v>5</v>
      </c>
      <c r="AA19" s="16">
        <v>5</v>
      </c>
      <c r="AB19" s="16">
        <v>4.3</v>
      </c>
      <c r="AC19" s="16"/>
      <c r="AD19" s="17"/>
      <c r="AE19" s="27">
        <f t="shared" si="1"/>
        <v>2.8600000000000003</v>
      </c>
      <c r="AF19" s="22">
        <v>2.5</v>
      </c>
      <c r="AG19" s="16">
        <v>5</v>
      </c>
      <c r="AH19" s="16">
        <v>5</v>
      </c>
      <c r="AI19" s="16">
        <v>5</v>
      </c>
      <c r="AJ19" s="17">
        <v>5</v>
      </c>
      <c r="AK19" s="27">
        <f t="shared" si="2"/>
        <v>4.5</v>
      </c>
      <c r="AL19" s="22">
        <v>2</v>
      </c>
      <c r="AM19" s="16">
        <v>2</v>
      </c>
      <c r="AN19" s="16">
        <v>3</v>
      </c>
      <c r="AO19" s="16">
        <v>3</v>
      </c>
      <c r="AP19" s="17">
        <v>2</v>
      </c>
      <c r="AQ19" s="27">
        <f t="shared" si="3"/>
        <v>2.4</v>
      </c>
    </row>
    <row r="20" spans="2:43" ht="16.5" thickTop="1" thickBot="1" x14ac:dyDescent="0.3">
      <c r="B20" s="16">
        <v>14</v>
      </c>
      <c r="C20" s="30">
        <v>83400952010</v>
      </c>
      <c r="D20" s="31" t="s">
        <v>106</v>
      </c>
      <c r="E20" s="41">
        <f t="shared" si="0"/>
        <v>2.27075</v>
      </c>
      <c r="F20" s="42">
        <v>18</v>
      </c>
      <c r="G20" s="59">
        <f t="shared" si="4"/>
        <v>3.2207500000000002</v>
      </c>
      <c r="H20" s="22">
        <v>4.4000000000000004</v>
      </c>
      <c r="I20" s="16">
        <v>4.5</v>
      </c>
      <c r="J20" s="16">
        <v>3.8</v>
      </c>
      <c r="K20" s="16"/>
      <c r="L20" s="17"/>
      <c r="M20" s="27">
        <f t="shared" si="5"/>
        <v>4.2333333333333334</v>
      </c>
      <c r="N20" s="22">
        <v>3.5</v>
      </c>
      <c r="O20" s="16">
        <v>3.7</v>
      </c>
      <c r="P20" s="16">
        <v>3.7</v>
      </c>
      <c r="Q20" s="16">
        <v>3.8</v>
      </c>
      <c r="R20" s="32"/>
      <c r="S20" s="27">
        <f t="shared" si="6"/>
        <v>3.6749999999999998</v>
      </c>
      <c r="T20" s="22">
        <v>4</v>
      </c>
      <c r="U20" s="16">
        <v>0</v>
      </c>
      <c r="V20" s="16">
        <v>2.5</v>
      </c>
      <c r="W20" s="16">
        <v>0</v>
      </c>
      <c r="X20" s="17"/>
      <c r="Y20" s="27">
        <f t="shared" si="7"/>
        <v>1.625</v>
      </c>
      <c r="Z20" s="22">
        <v>4</v>
      </c>
      <c r="AA20" s="16">
        <v>5</v>
      </c>
      <c r="AB20" s="16">
        <v>0</v>
      </c>
      <c r="AC20" s="16">
        <v>5</v>
      </c>
      <c r="AD20" s="17">
        <v>4.3</v>
      </c>
      <c r="AE20" s="27">
        <f t="shared" si="1"/>
        <v>3.66</v>
      </c>
      <c r="AF20" s="22">
        <v>5</v>
      </c>
      <c r="AG20" s="16">
        <v>5</v>
      </c>
      <c r="AH20" s="16">
        <v>5</v>
      </c>
      <c r="AI20" s="16">
        <v>5</v>
      </c>
      <c r="AJ20" s="17"/>
      <c r="AK20" s="27">
        <f t="shared" si="2"/>
        <v>4</v>
      </c>
      <c r="AL20" s="22">
        <v>2</v>
      </c>
      <c r="AM20" s="16">
        <v>1.5</v>
      </c>
      <c r="AN20" s="16">
        <v>2.9</v>
      </c>
      <c r="AO20" s="16">
        <v>1.5</v>
      </c>
      <c r="AP20" s="17">
        <v>1</v>
      </c>
      <c r="AQ20" s="27">
        <f t="shared" si="3"/>
        <v>1.78</v>
      </c>
    </row>
    <row r="21" spans="2:43" ht="16.5" thickTop="1" thickBot="1" x14ac:dyDescent="0.3">
      <c r="B21" s="16">
        <v>15</v>
      </c>
      <c r="C21" s="30">
        <v>83401602010</v>
      </c>
      <c r="D21" s="31" t="s">
        <v>107</v>
      </c>
      <c r="E21" s="41">
        <f t="shared" si="0"/>
        <v>2.5244999999999997</v>
      </c>
      <c r="F21" s="42">
        <v>22</v>
      </c>
      <c r="G21" s="59">
        <f t="shared" si="4"/>
        <v>3.6411666666666664</v>
      </c>
      <c r="H21" s="22">
        <v>0</v>
      </c>
      <c r="I21" s="16">
        <v>0</v>
      </c>
      <c r="J21" s="16">
        <v>3.5</v>
      </c>
      <c r="K21" s="16">
        <v>4.3</v>
      </c>
      <c r="L21" s="17"/>
      <c r="M21" s="27">
        <f t="shared" si="5"/>
        <v>2.6</v>
      </c>
      <c r="N21" s="22">
        <v>3</v>
      </c>
      <c r="O21" s="16">
        <v>3.5</v>
      </c>
      <c r="P21" s="16">
        <v>4.2</v>
      </c>
      <c r="Q21" s="16">
        <v>3.7</v>
      </c>
      <c r="R21" s="32"/>
      <c r="S21" s="27">
        <f t="shared" si="6"/>
        <v>3.5999999999999996</v>
      </c>
      <c r="T21" s="22">
        <v>4</v>
      </c>
      <c r="U21" s="16">
        <v>2</v>
      </c>
      <c r="V21" s="16">
        <v>2.5</v>
      </c>
      <c r="W21" s="16">
        <v>1</v>
      </c>
      <c r="X21" s="17"/>
      <c r="Y21" s="27">
        <f t="shared" si="7"/>
        <v>2.375</v>
      </c>
      <c r="Z21" s="22">
        <v>5</v>
      </c>
      <c r="AA21" s="16">
        <v>4</v>
      </c>
      <c r="AB21" s="16">
        <v>5</v>
      </c>
      <c r="AC21" s="16">
        <v>3.8</v>
      </c>
      <c r="AD21" s="17">
        <v>4</v>
      </c>
      <c r="AE21" s="27">
        <f t="shared" si="1"/>
        <v>4.3600000000000003</v>
      </c>
      <c r="AF21" s="22">
        <v>2.5</v>
      </c>
      <c r="AG21" s="16">
        <v>5</v>
      </c>
      <c r="AH21" s="16">
        <v>5</v>
      </c>
      <c r="AI21" s="16">
        <v>5</v>
      </c>
      <c r="AJ21" s="17">
        <v>5</v>
      </c>
      <c r="AK21" s="27">
        <f t="shared" si="2"/>
        <v>4.5</v>
      </c>
      <c r="AL21" s="22">
        <v>4.2</v>
      </c>
      <c r="AM21" s="16">
        <v>3</v>
      </c>
      <c r="AN21" s="16">
        <v>3.2</v>
      </c>
      <c r="AO21" s="16">
        <v>3</v>
      </c>
      <c r="AP21" s="17">
        <v>4</v>
      </c>
      <c r="AQ21" s="27">
        <f t="shared" si="3"/>
        <v>3.4799999999999995</v>
      </c>
    </row>
    <row r="22" spans="2:43" ht="16.5" thickTop="1" thickBot="1" x14ac:dyDescent="0.3">
      <c r="B22" s="16">
        <v>16</v>
      </c>
      <c r="C22" s="30">
        <v>83400312010</v>
      </c>
      <c r="D22" s="31" t="s">
        <v>108</v>
      </c>
      <c r="E22" s="41">
        <f t="shared" si="0"/>
        <v>2.218</v>
      </c>
      <c r="F22" s="42">
        <v>15</v>
      </c>
      <c r="G22" s="59">
        <f t="shared" si="4"/>
        <v>3.0430000000000001</v>
      </c>
      <c r="H22" s="22">
        <v>3.5</v>
      </c>
      <c r="I22" s="16">
        <v>3.4</v>
      </c>
      <c r="J22" s="16">
        <v>3.9</v>
      </c>
      <c r="K22" s="16"/>
      <c r="L22" s="17"/>
      <c r="M22" s="27">
        <f t="shared" si="5"/>
        <v>3.6</v>
      </c>
      <c r="N22" s="22">
        <v>3.9</v>
      </c>
      <c r="O22" s="16">
        <v>3</v>
      </c>
      <c r="P22" s="16">
        <v>3.8</v>
      </c>
      <c r="Q22" s="16">
        <v>4.5</v>
      </c>
      <c r="R22" s="32"/>
      <c r="S22" s="27">
        <f t="shared" si="6"/>
        <v>3.8</v>
      </c>
      <c r="T22" s="22">
        <v>1.5</v>
      </c>
      <c r="U22" s="16">
        <v>1</v>
      </c>
      <c r="V22" s="16">
        <v>2.5</v>
      </c>
      <c r="W22" s="16">
        <v>3</v>
      </c>
      <c r="X22" s="17"/>
      <c r="Y22" s="27">
        <f t="shared" si="7"/>
        <v>2</v>
      </c>
      <c r="Z22" s="22">
        <v>4</v>
      </c>
      <c r="AA22" s="16">
        <v>4.5</v>
      </c>
      <c r="AB22" s="16">
        <v>3.5</v>
      </c>
      <c r="AC22" s="16"/>
      <c r="AD22" s="17"/>
      <c r="AE22" s="27">
        <f t="shared" si="1"/>
        <v>2.4</v>
      </c>
      <c r="AF22" s="22">
        <v>5</v>
      </c>
      <c r="AG22" s="16">
        <v>3.6</v>
      </c>
      <c r="AH22" s="16">
        <v>5</v>
      </c>
      <c r="AI22" s="16">
        <v>5</v>
      </c>
      <c r="AJ22" s="17">
        <v>5</v>
      </c>
      <c r="AK22" s="27">
        <f t="shared" si="2"/>
        <v>4.7200000000000006</v>
      </c>
      <c r="AL22" s="22">
        <v>3.5</v>
      </c>
      <c r="AM22" s="16">
        <v>2</v>
      </c>
      <c r="AN22" s="16">
        <v>2.5</v>
      </c>
      <c r="AO22" s="16">
        <v>2.2999999999999998</v>
      </c>
      <c r="AP22" s="17">
        <v>0.5</v>
      </c>
      <c r="AQ22" s="27">
        <f t="shared" si="3"/>
        <v>2.16</v>
      </c>
    </row>
    <row r="23" spans="2:43" ht="16.5" thickTop="1" thickBot="1" x14ac:dyDescent="0.3">
      <c r="B23" s="16">
        <v>17</v>
      </c>
      <c r="C23" s="30">
        <v>83401002010</v>
      </c>
      <c r="D23" s="31" t="s">
        <v>109</v>
      </c>
      <c r="E23" s="41">
        <f t="shared" si="0"/>
        <v>2.9582500000000005</v>
      </c>
      <c r="F23" s="42">
        <v>12</v>
      </c>
      <c r="G23" s="59">
        <f t="shared" si="4"/>
        <v>3.6582500000000007</v>
      </c>
      <c r="H23" s="22">
        <v>0</v>
      </c>
      <c r="I23" s="16">
        <v>4.7</v>
      </c>
      <c r="J23" s="16">
        <v>4</v>
      </c>
      <c r="K23" s="16">
        <v>4.8</v>
      </c>
      <c r="L23" s="17"/>
      <c r="M23" s="27">
        <f t="shared" si="5"/>
        <v>4.5</v>
      </c>
      <c r="N23" s="22">
        <v>4</v>
      </c>
      <c r="O23" s="16">
        <v>4.8</v>
      </c>
      <c r="P23" s="16">
        <v>4.2</v>
      </c>
      <c r="Q23" s="16">
        <v>3.7</v>
      </c>
      <c r="R23" s="32"/>
      <c r="S23" s="27">
        <f t="shared" si="6"/>
        <v>4.1749999999999998</v>
      </c>
      <c r="T23" s="22">
        <v>4.5</v>
      </c>
      <c r="U23" s="16">
        <v>4</v>
      </c>
      <c r="V23" s="16">
        <v>2.5</v>
      </c>
      <c r="W23" s="16">
        <v>1</v>
      </c>
      <c r="X23" s="17"/>
      <c r="Y23" s="27">
        <f t="shared" si="7"/>
        <v>3</v>
      </c>
      <c r="Z23" s="22">
        <v>5</v>
      </c>
      <c r="AA23" s="16">
        <v>4</v>
      </c>
      <c r="AB23" s="16">
        <v>5</v>
      </c>
      <c r="AC23" s="16">
        <v>3.8</v>
      </c>
      <c r="AD23" s="17">
        <v>4</v>
      </c>
      <c r="AE23" s="27">
        <f t="shared" si="1"/>
        <v>4.3600000000000003</v>
      </c>
      <c r="AF23" s="22">
        <v>2.5</v>
      </c>
      <c r="AG23" s="16">
        <v>5</v>
      </c>
      <c r="AH23" s="16">
        <v>5</v>
      </c>
      <c r="AI23" s="16">
        <v>5</v>
      </c>
      <c r="AJ23" s="17">
        <v>5</v>
      </c>
      <c r="AK23" s="27">
        <f t="shared" si="2"/>
        <v>4.5</v>
      </c>
      <c r="AL23" s="22">
        <v>4.2</v>
      </c>
      <c r="AM23" s="16">
        <v>3</v>
      </c>
      <c r="AN23" s="16">
        <v>3.2</v>
      </c>
      <c r="AO23" s="16">
        <v>3</v>
      </c>
      <c r="AP23" s="17">
        <v>4</v>
      </c>
      <c r="AQ23" s="27">
        <f t="shared" si="3"/>
        <v>3.4799999999999995</v>
      </c>
    </row>
    <row r="24" spans="2:43" ht="16.5" thickTop="1" thickBot="1" x14ac:dyDescent="0.3">
      <c r="B24" s="16">
        <v>18</v>
      </c>
      <c r="C24" s="30">
        <v>83400332010</v>
      </c>
      <c r="D24" s="31" t="s">
        <v>110</v>
      </c>
      <c r="E24" s="41">
        <f t="shared" si="0"/>
        <v>2.2772500000000004</v>
      </c>
      <c r="F24" s="42">
        <v>19</v>
      </c>
      <c r="G24" s="59">
        <f t="shared" si="4"/>
        <v>3.2689166666666676</v>
      </c>
      <c r="H24" s="22">
        <v>3.4</v>
      </c>
      <c r="I24" s="16">
        <v>4</v>
      </c>
      <c r="J24" s="16">
        <v>3</v>
      </c>
      <c r="K24" s="16"/>
      <c r="L24" s="17"/>
      <c r="M24" s="27">
        <f t="shared" si="5"/>
        <v>3.4666666666666668</v>
      </c>
      <c r="N24" s="22">
        <v>3.3</v>
      </c>
      <c r="O24" s="16">
        <v>3</v>
      </c>
      <c r="P24" s="16">
        <v>4.5</v>
      </c>
      <c r="Q24" s="16">
        <v>4.3</v>
      </c>
      <c r="R24" s="32"/>
      <c r="S24" s="27">
        <f t="shared" si="6"/>
        <v>3.7750000000000004</v>
      </c>
      <c r="T24" s="22">
        <v>3.5</v>
      </c>
      <c r="U24" s="16">
        <v>0</v>
      </c>
      <c r="V24" s="16">
        <v>2.5</v>
      </c>
      <c r="W24" s="16">
        <v>2</v>
      </c>
      <c r="X24" s="17"/>
      <c r="Y24" s="27">
        <f t="shared" si="7"/>
        <v>2</v>
      </c>
      <c r="Z24" s="22">
        <v>5</v>
      </c>
      <c r="AA24" s="16">
        <v>5</v>
      </c>
      <c r="AB24" s="16">
        <v>4.3</v>
      </c>
      <c r="AC24" s="16"/>
      <c r="AD24" s="17"/>
      <c r="AE24" s="27">
        <f t="shared" si="1"/>
        <v>2.8600000000000003</v>
      </c>
      <c r="AF24" s="22">
        <v>2.5</v>
      </c>
      <c r="AG24" s="16">
        <v>5</v>
      </c>
      <c r="AH24" s="16">
        <v>5</v>
      </c>
      <c r="AI24" s="16">
        <v>5</v>
      </c>
      <c r="AJ24" s="17">
        <v>5</v>
      </c>
      <c r="AK24" s="27">
        <f t="shared" si="2"/>
        <v>4.5</v>
      </c>
      <c r="AL24" s="22">
        <v>2</v>
      </c>
      <c r="AM24" s="16">
        <v>2</v>
      </c>
      <c r="AN24" s="16">
        <v>3</v>
      </c>
      <c r="AO24" s="16">
        <v>3</v>
      </c>
      <c r="AP24" s="17">
        <v>2</v>
      </c>
      <c r="AQ24" s="27">
        <f t="shared" si="3"/>
        <v>2.4</v>
      </c>
    </row>
    <row r="25" spans="2:43" ht="16.5" thickTop="1" thickBot="1" x14ac:dyDescent="0.3">
      <c r="B25" s="16">
        <v>19</v>
      </c>
      <c r="C25" s="30">
        <v>83401482010</v>
      </c>
      <c r="D25" s="31" t="s">
        <v>111</v>
      </c>
      <c r="E25" s="41">
        <f t="shared" si="0"/>
        <v>2.7234999999999996</v>
      </c>
      <c r="F25" s="42">
        <v>12</v>
      </c>
      <c r="G25" s="59">
        <f t="shared" si="4"/>
        <v>3.4235000000000002</v>
      </c>
      <c r="H25" s="22">
        <v>2.8</v>
      </c>
      <c r="I25" s="16">
        <v>3.5</v>
      </c>
      <c r="J25" s="16">
        <v>4.2</v>
      </c>
      <c r="K25" s="16"/>
      <c r="L25" s="17">
        <v>3.9</v>
      </c>
      <c r="M25" s="27">
        <f t="shared" si="5"/>
        <v>4.8</v>
      </c>
      <c r="N25" s="22">
        <v>3.5</v>
      </c>
      <c r="O25" s="16">
        <v>3</v>
      </c>
      <c r="P25" s="16">
        <v>3</v>
      </c>
      <c r="Q25" s="16">
        <v>4.3</v>
      </c>
      <c r="R25" s="32"/>
      <c r="S25" s="27">
        <f t="shared" si="6"/>
        <v>3.45</v>
      </c>
      <c r="T25" s="22">
        <v>1.5</v>
      </c>
      <c r="U25" s="16">
        <v>1.5</v>
      </c>
      <c r="V25" s="16">
        <v>2.5</v>
      </c>
      <c r="W25" s="16">
        <v>2.1</v>
      </c>
      <c r="X25" s="17"/>
      <c r="Y25" s="27">
        <f t="shared" si="7"/>
        <v>1.9</v>
      </c>
      <c r="Z25" s="22">
        <v>5</v>
      </c>
      <c r="AA25" s="16">
        <v>4.5</v>
      </c>
      <c r="AB25" s="16">
        <v>3.5</v>
      </c>
      <c r="AC25" s="16">
        <v>4.5</v>
      </c>
      <c r="AD25" s="17">
        <v>3.5</v>
      </c>
      <c r="AE25" s="27">
        <f t="shared" si="1"/>
        <v>4.2</v>
      </c>
      <c r="AF25" s="22">
        <v>5</v>
      </c>
      <c r="AG25" s="16">
        <v>5</v>
      </c>
      <c r="AH25" s="16">
        <v>5</v>
      </c>
      <c r="AI25" s="16">
        <v>4.8</v>
      </c>
      <c r="AJ25" s="17">
        <v>5</v>
      </c>
      <c r="AK25" s="27">
        <f t="shared" si="2"/>
        <v>4.96</v>
      </c>
      <c r="AL25" s="22">
        <v>3.8</v>
      </c>
      <c r="AM25" s="16">
        <v>3.7</v>
      </c>
      <c r="AN25" s="16">
        <v>2.7</v>
      </c>
      <c r="AO25" s="16">
        <v>2.5</v>
      </c>
      <c r="AP25" s="17">
        <v>3</v>
      </c>
      <c r="AQ25" s="27">
        <f t="shared" si="3"/>
        <v>3.1399999999999997</v>
      </c>
    </row>
    <row r="26" spans="2:43" ht="16.5" thickTop="1" thickBot="1" x14ac:dyDescent="0.3">
      <c r="B26" s="16">
        <v>20</v>
      </c>
      <c r="C26" s="30">
        <v>83401492010</v>
      </c>
      <c r="D26" s="31" t="s">
        <v>112</v>
      </c>
      <c r="E26" s="41">
        <f t="shared" si="0"/>
        <v>2.69075</v>
      </c>
      <c r="F26" s="42">
        <v>16</v>
      </c>
      <c r="G26" s="59">
        <f t="shared" si="4"/>
        <v>3.5574166666666667</v>
      </c>
      <c r="H26" s="22">
        <v>0</v>
      </c>
      <c r="I26" s="16">
        <v>3.7</v>
      </c>
      <c r="J26" s="16">
        <v>0</v>
      </c>
      <c r="K26" s="16">
        <v>3.8</v>
      </c>
      <c r="L26" s="17">
        <v>3.5</v>
      </c>
      <c r="M26" s="27">
        <f t="shared" si="5"/>
        <v>3.6666666666666665</v>
      </c>
      <c r="N26" s="22">
        <v>4</v>
      </c>
      <c r="O26" s="16">
        <v>3.6</v>
      </c>
      <c r="P26" s="16">
        <v>4.2</v>
      </c>
      <c r="Q26" s="16">
        <v>3.7</v>
      </c>
      <c r="R26" s="32"/>
      <c r="S26" s="27">
        <f t="shared" si="6"/>
        <v>3.875</v>
      </c>
      <c r="T26" s="22">
        <v>3.8</v>
      </c>
      <c r="U26" s="16">
        <v>2</v>
      </c>
      <c r="V26" s="16">
        <v>2.5</v>
      </c>
      <c r="W26" s="16">
        <v>1</v>
      </c>
      <c r="X26" s="17"/>
      <c r="Y26" s="27">
        <f t="shared" si="7"/>
        <v>2.3250000000000002</v>
      </c>
      <c r="Z26" s="22">
        <v>5</v>
      </c>
      <c r="AA26" s="16">
        <v>4</v>
      </c>
      <c r="AB26" s="16">
        <v>5</v>
      </c>
      <c r="AC26" s="16">
        <v>3.8</v>
      </c>
      <c r="AD26" s="17">
        <v>4</v>
      </c>
      <c r="AE26" s="27">
        <f t="shared" si="1"/>
        <v>4.3600000000000003</v>
      </c>
      <c r="AF26" s="22">
        <v>5</v>
      </c>
      <c r="AG26" s="16">
        <v>2.5</v>
      </c>
      <c r="AH26" s="16">
        <v>3</v>
      </c>
      <c r="AI26" s="16">
        <v>4</v>
      </c>
      <c r="AJ26" s="17">
        <v>5</v>
      </c>
      <c r="AK26" s="27">
        <f t="shared" si="2"/>
        <v>3.9</v>
      </c>
      <c r="AL26" s="22">
        <v>4.2</v>
      </c>
      <c r="AM26" s="16">
        <v>3</v>
      </c>
      <c r="AN26" s="16">
        <v>3.2</v>
      </c>
      <c r="AO26" s="16">
        <v>3</v>
      </c>
      <c r="AP26" s="17">
        <v>4</v>
      </c>
      <c r="AQ26" s="27">
        <f t="shared" si="3"/>
        <v>3.4799999999999995</v>
      </c>
    </row>
    <row r="27" spans="2:43" ht="16.5" thickTop="1" thickBot="1" x14ac:dyDescent="0.3">
      <c r="B27" s="16">
        <v>21</v>
      </c>
      <c r="C27" s="30">
        <v>83400352010</v>
      </c>
      <c r="D27" s="31" t="s">
        <v>113</v>
      </c>
      <c r="E27" s="41">
        <f t="shared" si="0"/>
        <v>2.42475</v>
      </c>
      <c r="F27" s="42">
        <v>19</v>
      </c>
      <c r="G27" s="59">
        <f t="shared" si="4"/>
        <v>3.4164166666666667</v>
      </c>
      <c r="H27" s="22">
        <v>0</v>
      </c>
      <c r="I27" s="16">
        <v>4</v>
      </c>
      <c r="J27" s="16">
        <v>4</v>
      </c>
      <c r="K27" s="16">
        <v>4.5</v>
      </c>
      <c r="L27" s="17"/>
      <c r="M27" s="27">
        <f t="shared" si="5"/>
        <v>4.166666666666667</v>
      </c>
      <c r="N27" s="22">
        <v>4.0999999999999996</v>
      </c>
      <c r="O27" s="16">
        <v>3</v>
      </c>
      <c r="P27" s="16">
        <v>4.3</v>
      </c>
      <c r="Q27" s="16">
        <v>4.5</v>
      </c>
      <c r="R27" s="32"/>
      <c r="S27" s="27">
        <f t="shared" si="6"/>
        <v>3.9749999999999996</v>
      </c>
      <c r="T27" s="22">
        <v>3</v>
      </c>
      <c r="U27" s="16">
        <v>0</v>
      </c>
      <c r="V27" s="16">
        <v>2.5</v>
      </c>
      <c r="W27" s="16">
        <v>2</v>
      </c>
      <c r="X27" s="17"/>
      <c r="Y27" s="27">
        <f t="shared" si="7"/>
        <v>1.875</v>
      </c>
      <c r="Z27" s="22">
        <v>5</v>
      </c>
      <c r="AA27" s="16">
        <v>5</v>
      </c>
      <c r="AB27" s="16">
        <v>4.3</v>
      </c>
      <c r="AC27" s="16"/>
      <c r="AD27" s="17"/>
      <c r="AE27" s="27">
        <f t="shared" si="1"/>
        <v>2.8600000000000003</v>
      </c>
      <c r="AF27" s="22">
        <v>5</v>
      </c>
      <c r="AG27" s="16">
        <v>5</v>
      </c>
      <c r="AH27" s="16">
        <v>5</v>
      </c>
      <c r="AI27" s="16">
        <v>5</v>
      </c>
      <c r="AJ27" s="17">
        <v>5</v>
      </c>
      <c r="AK27" s="27">
        <f t="shared" si="2"/>
        <v>5</v>
      </c>
      <c r="AL27" s="22">
        <v>2</v>
      </c>
      <c r="AM27" s="16">
        <v>2</v>
      </c>
      <c r="AN27" s="16">
        <v>3</v>
      </c>
      <c r="AO27" s="16">
        <v>3</v>
      </c>
      <c r="AP27" s="17">
        <v>2</v>
      </c>
      <c r="AQ27" s="27">
        <f t="shared" si="3"/>
        <v>2.4</v>
      </c>
    </row>
    <row r="28" spans="2:43" ht="16.5" thickTop="1" thickBot="1" x14ac:dyDescent="0.3">
      <c r="B28" s="16">
        <v>22</v>
      </c>
      <c r="C28" s="30">
        <v>83401042010</v>
      </c>
      <c r="D28" s="31" t="s">
        <v>172</v>
      </c>
      <c r="E28" s="41">
        <f t="shared" si="0"/>
        <v>2.4332499999999997</v>
      </c>
      <c r="F28" s="42">
        <v>15</v>
      </c>
      <c r="G28" s="59">
        <f t="shared" si="4"/>
        <v>3.2582499999999999</v>
      </c>
      <c r="H28" s="22"/>
      <c r="I28" s="16">
        <v>3.7</v>
      </c>
      <c r="J28" s="16">
        <v>4.4000000000000004</v>
      </c>
      <c r="K28" s="16">
        <v>4.5999999999999996</v>
      </c>
      <c r="L28" s="17"/>
      <c r="M28" s="27">
        <f t="shared" si="5"/>
        <v>4.2333333333333334</v>
      </c>
      <c r="N28" s="22">
        <v>3.5</v>
      </c>
      <c r="O28" s="16">
        <v>3</v>
      </c>
      <c r="P28" s="16">
        <v>3.7</v>
      </c>
      <c r="Q28" s="16">
        <v>4.5</v>
      </c>
      <c r="R28" s="32"/>
      <c r="S28" s="27">
        <f t="shared" si="6"/>
        <v>3.6749999999999998</v>
      </c>
      <c r="T28" s="22">
        <v>3.5</v>
      </c>
      <c r="U28" s="16">
        <v>1</v>
      </c>
      <c r="V28" s="16">
        <v>2.5</v>
      </c>
      <c r="W28" s="16">
        <v>5</v>
      </c>
      <c r="X28" s="17"/>
      <c r="Y28" s="27">
        <f t="shared" si="7"/>
        <v>3</v>
      </c>
      <c r="Z28" s="22">
        <v>4</v>
      </c>
      <c r="AA28" s="16">
        <v>5</v>
      </c>
      <c r="AB28" s="16"/>
      <c r="AC28" s="16">
        <v>5</v>
      </c>
      <c r="AD28" s="17">
        <v>4.3</v>
      </c>
      <c r="AE28" s="27">
        <f t="shared" si="1"/>
        <v>3.66</v>
      </c>
      <c r="AF28" s="22">
        <v>2.5</v>
      </c>
      <c r="AG28" s="16">
        <v>5</v>
      </c>
      <c r="AH28" s="16">
        <v>5</v>
      </c>
      <c r="AI28" s="16">
        <v>5</v>
      </c>
      <c r="AJ28" s="17">
        <v>5</v>
      </c>
      <c r="AK28" s="27">
        <f t="shared" si="2"/>
        <v>4.5</v>
      </c>
      <c r="AL28" s="22">
        <v>2</v>
      </c>
      <c r="AM28" s="16">
        <v>1.5</v>
      </c>
      <c r="AN28" s="16">
        <v>2.9</v>
      </c>
      <c r="AO28" s="16">
        <v>1.5</v>
      </c>
      <c r="AP28" s="17">
        <v>1</v>
      </c>
      <c r="AQ28" s="27">
        <f t="shared" si="3"/>
        <v>1.78</v>
      </c>
    </row>
    <row r="29" spans="2:43" ht="16.5" thickTop="1" thickBot="1" x14ac:dyDescent="0.3">
      <c r="B29" s="16">
        <v>23</v>
      </c>
      <c r="C29" s="30">
        <v>83401062010</v>
      </c>
      <c r="D29" s="31" t="s">
        <v>114</v>
      </c>
      <c r="E29" s="41">
        <f t="shared" si="0"/>
        <v>2.4922500000000003</v>
      </c>
      <c r="F29" s="42">
        <v>18</v>
      </c>
      <c r="G29" s="59">
        <f t="shared" si="4"/>
        <v>3.44225</v>
      </c>
      <c r="H29" s="22">
        <v>3.3</v>
      </c>
      <c r="I29" s="16">
        <v>2.8</v>
      </c>
      <c r="J29" s="16">
        <v>3.7</v>
      </c>
      <c r="K29" s="16"/>
      <c r="L29" s="17"/>
      <c r="M29" s="27">
        <f t="shared" si="5"/>
        <v>3.2666666666666671</v>
      </c>
      <c r="N29" s="22">
        <v>4.8</v>
      </c>
      <c r="O29" s="16">
        <v>4.7</v>
      </c>
      <c r="P29" s="16">
        <v>3.8</v>
      </c>
      <c r="Q29" s="16">
        <v>3.8</v>
      </c>
      <c r="R29" s="32"/>
      <c r="S29" s="27">
        <f t="shared" si="6"/>
        <v>4.2750000000000004</v>
      </c>
      <c r="T29" s="22">
        <v>3.3</v>
      </c>
      <c r="U29" s="16">
        <v>2</v>
      </c>
      <c r="V29" s="16">
        <v>2.5</v>
      </c>
      <c r="W29" s="16">
        <v>1</v>
      </c>
      <c r="X29" s="17"/>
      <c r="Y29" s="27">
        <f t="shared" si="7"/>
        <v>2.2000000000000002</v>
      </c>
      <c r="Z29" s="22">
        <v>4</v>
      </c>
      <c r="AA29" s="16">
        <v>5</v>
      </c>
      <c r="AB29" s="16">
        <v>4</v>
      </c>
      <c r="AC29" s="16"/>
      <c r="AD29" s="17">
        <v>4</v>
      </c>
      <c r="AE29" s="27">
        <f t="shared" si="1"/>
        <v>3.4</v>
      </c>
      <c r="AF29" s="22">
        <v>4.5</v>
      </c>
      <c r="AG29" s="16">
        <v>5</v>
      </c>
      <c r="AH29" s="16">
        <v>3.8</v>
      </c>
      <c r="AI29" s="16">
        <v>5</v>
      </c>
      <c r="AJ29" s="17">
        <v>5</v>
      </c>
      <c r="AK29" s="27">
        <f t="shared" si="2"/>
        <v>4.66</v>
      </c>
      <c r="AL29" s="22">
        <v>2.7</v>
      </c>
      <c r="AM29" s="16">
        <v>3.5</v>
      </c>
      <c r="AN29" s="16">
        <v>3.3</v>
      </c>
      <c r="AO29" s="16">
        <v>2.7</v>
      </c>
      <c r="AP29" s="17">
        <v>2</v>
      </c>
      <c r="AQ29" s="27">
        <f t="shared" si="3"/>
        <v>2.84</v>
      </c>
    </row>
    <row r="30" spans="2:43" ht="16.5" thickTop="1" thickBot="1" x14ac:dyDescent="0.3">
      <c r="B30" s="16">
        <v>24</v>
      </c>
      <c r="C30" s="30">
        <v>83400912006</v>
      </c>
      <c r="D30" s="31" t="s">
        <v>171</v>
      </c>
      <c r="E30" s="41">
        <f t="shared" si="0"/>
        <v>2.8467500000000001</v>
      </c>
      <c r="F30" s="42">
        <v>9</v>
      </c>
      <c r="G30" s="59">
        <f t="shared" si="4"/>
        <v>3.4217500000000003</v>
      </c>
      <c r="H30" s="22">
        <v>4.5</v>
      </c>
      <c r="I30" s="16">
        <v>4.7</v>
      </c>
      <c r="J30" s="16"/>
      <c r="K30" s="16">
        <v>3.8</v>
      </c>
      <c r="L30" s="17"/>
      <c r="M30" s="27">
        <f t="shared" si="5"/>
        <v>4.333333333333333</v>
      </c>
      <c r="N30" s="22">
        <v>4.5</v>
      </c>
      <c r="O30" s="16">
        <v>4</v>
      </c>
      <c r="P30" s="16">
        <v>4.3</v>
      </c>
      <c r="Q30" s="16">
        <v>3.5</v>
      </c>
      <c r="R30" s="32"/>
      <c r="S30" s="27">
        <f t="shared" si="6"/>
        <v>4.0750000000000002</v>
      </c>
      <c r="T30" s="22">
        <v>3.7</v>
      </c>
      <c r="U30" s="16">
        <v>4</v>
      </c>
      <c r="V30" s="16">
        <v>2.5</v>
      </c>
      <c r="W30" s="16">
        <v>1.5</v>
      </c>
      <c r="X30" s="17"/>
      <c r="Y30" s="27">
        <f t="shared" si="7"/>
        <v>2.9249999999999998</v>
      </c>
      <c r="Z30" s="22">
        <v>5</v>
      </c>
      <c r="AA30" s="16">
        <v>4.5</v>
      </c>
      <c r="AB30" s="16">
        <v>3.5</v>
      </c>
      <c r="AC30" s="16">
        <v>4.5</v>
      </c>
      <c r="AD30" s="17">
        <v>3.5</v>
      </c>
      <c r="AE30" s="27">
        <f t="shared" si="1"/>
        <v>4.2</v>
      </c>
      <c r="AF30" s="22">
        <v>4.5</v>
      </c>
      <c r="AG30" s="16">
        <v>5</v>
      </c>
      <c r="AH30" s="16">
        <v>5</v>
      </c>
      <c r="AI30" s="16">
        <v>5</v>
      </c>
      <c r="AJ30" s="17">
        <v>5</v>
      </c>
      <c r="AK30" s="27">
        <f t="shared" si="2"/>
        <v>4.9000000000000004</v>
      </c>
      <c r="AL30" s="22">
        <v>3.8</v>
      </c>
      <c r="AM30" s="16">
        <v>3.7</v>
      </c>
      <c r="AN30" s="16">
        <v>2.7</v>
      </c>
      <c r="AO30" s="16">
        <v>2.5</v>
      </c>
      <c r="AP30" s="17">
        <v>3</v>
      </c>
      <c r="AQ30" s="27">
        <f t="shared" si="3"/>
        <v>3.1399999999999997</v>
      </c>
    </row>
    <row r="31" spans="2:43" ht="15.75" thickTop="1" x14ac:dyDescent="0.25">
      <c r="B31" s="16">
        <v>25</v>
      </c>
      <c r="C31" s="30"/>
      <c r="D31" s="31"/>
      <c r="E31" s="41">
        <f t="shared" si="0"/>
        <v>0</v>
      </c>
      <c r="F31" s="45"/>
      <c r="G31" s="58">
        <f t="shared" ref="G31" si="8">(E31*20+F31*40/48)/20</f>
        <v>0</v>
      </c>
      <c r="H31" s="22"/>
      <c r="I31" s="16"/>
      <c r="J31" s="16"/>
      <c r="K31" s="16"/>
      <c r="L31" s="17"/>
      <c r="M31" s="27">
        <f t="shared" si="5"/>
        <v>0</v>
      </c>
      <c r="N31" s="22"/>
      <c r="O31" s="16"/>
      <c r="P31" s="16"/>
      <c r="Q31" s="16"/>
      <c r="R31" s="32"/>
      <c r="S31" s="27">
        <f t="shared" si="6"/>
        <v>0</v>
      </c>
      <c r="T31" s="22"/>
      <c r="U31" s="16"/>
      <c r="V31" s="16"/>
      <c r="W31" s="16"/>
      <c r="X31" s="17"/>
      <c r="Y31" s="27">
        <f t="shared" si="7"/>
        <v>0</v>
      </c>
      <c r="Z31" s="22"/>
      <c r="AA31" s="16"/>
      <c r="AB31" s="16"/>
      <c r="AC31" s="16"/>
      <c r="AD31" s="17"/>
      <c r="AE31" s="27">
        <f t="shared" si="1"/>
        <v>0</v>
      </c>
      <c r="AF31" s="22"/>
      <c r="AG31" s="16"/>
      <c r="AH31" s="16"/>
      <c r="AI31" s="16"/>
      <c r="AJ31" s="17"/>
      <c r="AK31" s="27">
        <f t="shared" si="2"/>
        <v>0</v>
      </c>
      <c r="AL31" s="22"/>
      <c r="AM31" s="16"/>
      <c r="AN31" s="16"/>
      <c r="AO31" s="16"/>
      <c r="AP31" s="17"/>
      <c r="AQ31" s="27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Q37"/>
  <sheetViews>
    <sheetView topLeftCell="V15" zoomScale="70" zoomScaleNormal="70" workbookViewId="0">
      <selection activeCell="AI23" sqref="AI23"/>
    </sheetView>
  </sheetViews>
  <sheetFormatPr baseColWidth="10" defaultRowHeight="15" x14ac:dyDescent="0.25"/>
  <cols>
    <col min="1" max="2" width="5" style="13" customWidth="1"/>
    <col min="3" max="3" width="16.5703125" style="13" customWidth="1"/>
    <col min="4" max="4" width="43.42578125" style="13" customWidth="1"/>
    <col min="5" max="6" width="7" style="13" customWidth="1"/>
    <col min="7" max="7" width="7" style="15" customWidth="1"/>
    <col min="8" max="43" width="7" style="13" customWidth="1"/>
    <col min="44" max="16384" width="11.42578125" style="13"/>
  </cols>
  <sheetData>
    <row r="3" spans="2:43" ht="15.75" thickBot="1" x14ac:dyDescent="0.3"/>
    <row r="4" spans="2:43" ht="15.75" thickTop="1" x14ac:dyDescent="0.25">
      <c r="C4" s="16" t="s">
        <v>0</v>
      </c>
      <c r="D4" s="17" t="s">
        <v>1</v>
      </c>
      <c r="E4" s="18" t="s">
        <v>2</v>
      </c>
      <c r="F4" s="19">
        <v>40</v>
      </c>
      <c r="G4" s="68" t="s">
        <v>3</v>
      </c>
      <c r="I4" s="16"/>
      <c r="J4" s="20" t="s">
        <v>59</v>
      </c>
      <c r="L4" s="17"/>
      <c r="M4" s="21"/>
      <c r="N4" s="22"/>
      <c r="O4" s="16" t="s">
        <v>54</v>
      </c>
      <c r="P4" s="16"/>
      <c r="Q4" s="16"/>
      <c r="R4" s="17"/>
      <c r="S4" s="21"/>
      <c r="T4" s="22"/>
      <c r="U4" s="16" t="s">
        <v>56</v>
      </c>
      <c r="V4" s="16"/>
      <c r="W4" s="16"/>
      <c r="X4" s="17"/>
      <c r="Y4" s="21"/>
      <c r="Z4" s="22"/>
      <c r="AA4" s="16" t="s">
        <v>182</v>
      </c>
      <c r="AB4" s="16"/>
      <c r="AC4" s="16"/>
      <c r="AD4" s="17"/>
      <c r="AE4" s="21"/>
      <c r="AF4" s="22"/>
      <c r="AG4" s="16" t="s">
        <v>55</v>
      </c>
      <c r="AH4" s="16"/>
      <c r="AI4" s="16"/>
      <c r="AJ4" s="17"/>
      <c r="AK4" s="21"/>
      <c r="AL4" s="22"/>
      <c r="AM4" s="16" t="s">
        <v>58</v>
      </c>
      <c r="AN4" s="16"/>
      <c r="AO4" s="16"/>
      <c r="AP4" s="17"/>
      <c r="AQ4" s="21"/>
    </row>
    <row r="5" spans="2:43" ht="15.75" thickBot="1" x14ac:dyDescent="0.3">
      <c r="C5" s="16"/>
      <c r="D5" s="17"/>
      <c r="E5" s="23"/>
      <c r="F5" s="24"/>
      <c r="G5" s="69"/>
      <c r="H5" s="25" t="s">
        <v>48</v>
      </c>
      <c r="I5" s="20" t="s">
        <v>49</v>
      </c>
      <c r="J5" s="20" t="s">
        <v>50</v>
      </c>
      <c r="K5" s="20" t="s">
        <v>51</v>
      </c>
      <c r="L5" s="26" t="s">
        <v>52</v>
      </c>
      <c r="M5" s="27" t="s">
        <v>53</v>
      </c>
      <c r="N5" s="25" t="s">
        <v>48</v>
      </c>
      <c r="O5" s="20" t="s">
        <v>49</v>
      </c>
      <c r="P5" s="20" t="s">
        <v>50</v>
      </c>
      <c r="Q5" s="20" t="s">
        <v>51</v>
      </c>
      <c r="R5" s="26" t="s">
        <v>52</v>
      </c>
      <c r="S5" s="27" t="s">
        <v>53</v>
      </c>
      <c r="T5" s="25" t="s">
        <v>48</v>
      </c>
      <c r="U5" s="20" t="s">
        <v>49</v>
      </c>
      <c r="V5" s="20" t="s">
        <v>50</v>
      </c>
      <c r="W5" s="20" t="s">
        <v>51</v>
      </c>
      <c r="X5" s="26" t="s">
        <v>52</v>
      </c>
      <c r="Y5" s="27" t="s">
        <v>53</v>
      </c>
      <c r="Z5" s="25" t="s">
        <v>48</v>
      </c>
      <c r="AA5" s="20" t="s">
        <v>49</v>
      </c>
      <c r="AB5" s="20" t="s">
        <v>50</v>
      </c>
      <c r="AC5" s="20" t="s">
        <v>51</v>
      </c>
      <c r="AD5" s="26" t="s">
        <v>52</v>
      </c>
      <c r="AE5" s="27" t="s">
        <v>53</v>
      </c>
      <c r="AF5" s="25" t="s">
        <v>48</v>
      </c>
      <c r="AG5" s="20" t="s">
        <v>49</v>
      </c>
      <c r="AH5" s="20" t="s">
        <v>50</v>
      </c>
      <c r="AI5" s="20" t="s">
        <v>51</v>
      </c>
      <c r="AJ5" s="26" t="s">
        <v>52</v>
      </c>
      <c r="AK5" s="27" t="s">
        <v>53</v>
      </c>
      <c r="AL5" s="25" t="s">
        <v>48</v>
      </c>
      <c r="AM5" s="20" t="s">
        <v>49</v>
      </c>
      <c r="AN5" s="20" t="s">
        <v>50</v>
      </c>
      <c r="AO5" s="20" t="s">
        <v>51</v>
      </c>
      <c r="AP5" s="26" t="s">
        <v>52</v>
      </c>
      <c r="AQ5" s="27" t="s">
        <v>53</v>
      </c>
    </row>
    <row r="6" spans="2:43" ht="16.5" thickTop="1" thickBot="1" x14ac:dyDescent="0.3">
      <c r="B6" s="13">
        <v>0</v>
      </c>
      <c r="C6" s="16"/>
      <c r="D6" s="17" t="s">
        <v>47</v>
      </c>
      <c r="E6" s="41">
        <f>(M6*0.15+S6*0.1+Y6*0.1+AE6*0.1+AK6*0.05+AQ6*0.2)</f>
        <v>3.5</v>
      </c>
      <c r="F6" s="21">
        <v>60</v>
      </c>
      <c r="G6" s="98">
        <f>(E6*20)/20+(F6*5/60)*0.4</f>
        <v>5.5</v>
      </c>
      <c r="H6" s="25">
        <v>5</v>
      </c>
      <c r="I6" s="20">
        <v>5</v>
      </c>
      <c r="J6" s="20">
        <v>5</v>
      </c>
      <c r="K6" s="20">
        <v>5</v>
      </c>
      <c r="L6" s="26">
        <v>5</v>
      </c>
      <c r="M6" s="27">
        <f>(H6+I6+J6+K6+L6)/5</f>
        <v>5</v>
      </c>
      <c r="N6" s="25">
        <v>5</v>
      </c>
      <c r="O6" s="20">
        <v>5</v>
      </c>
      <c r="P6" s="20">
        <v>5</v>
      </c>
      <c r="Q6" s="20">
        <v>5</v>
      </c>
      <c r="R6" s="26">
        <v>5</v>
      </c>
      <c r="S6" s="27">
        <f>(N6+O6+P6+Q6+R6)/5</f>
        <v>5</v>
      </c>
      <c r="T6" s="25">
        <v>5</v>
      </c>
      <c r="U6" s="20">
        <v>5</v>
      </c>
      <c r="V6" s="20">
        <v>5</v>
      </c>
      <c r="W6" s="20">
        <v>5</v>
      </c>
      <c r="X6" s="26">
        <v>5</v>
      </c>
      <c r="Y6" s="27">
        <f>(T6+U6+V6+W6+X6)/5</f>
        <v>5</v>
      </c>
      <c r="Z6" s="25">
        <v>5</v>
      </c>
      <c r="AA6" s="20">
        <v>5</v>
      </c>
      <c r="AB6" s="20">
        <v>5</v>
      </c>
      <c r="AC6" s="20">
        <v>5</v>
      </c>
      <c r="AD6" s="26">
        <v>5</v>
      </c>
      <c r="AE6" s="27">
        <f>(Z6+AA6+AB6+AC6+AD6)/5</f>
        <v>5</v>
      </c>
      <c r="AF6" s="25">
        <v>5</v>
      </c>
      <c r="AG6" s="20">
        <v>5</v>
      </c>
      <c r="AH6" s="20">
        <v>5</v>
      </c>
      <c r="AI6" s="20">
        <v>5</v>
      </c>
      <c r="AJ6" s="26">
        <v>5</v>
      </c>
      <c r="AK6" s="27">
        <f>(AJ6+AI6+AH6+AG6+AF6)/5</f>
        <v>5</v>
      </c>
      <c r="AL6" s="25">
        <v>5</v>
      </c>
      <c r="AM6" s="20">
        <v>5</v>
      </c>
      <c r="AN6" s="20">
        <v>5</v>
      </c>
      <c r="AO6" s="20">
        <v>5</v>
      </c>
      <c r="AP6" s="26">
        <v>5</v>
      </c>
      <c r="AQ6" s="27">
        <f>(AP6+AO6+AN6+AM6+AL6)/5</f>
        <v>5</v>
      </c>
    </row>
    <row r="7" spans="2:43" ht="16.5" thickTop="1" thickBot="1" x14ac:dyDescent="0.3">
      <c r="B7" s="16">
        <v>1</v>
      </c>
      <c r="C7" s="30">
        <v>83401612010</v>
      </c>
      <c r="D7" s="31" t="s">
        <v>115</v>
      </c>
      <c r="E7" s="41">
        <f t="shared" ref="E7:E37" si="0">(M7*0.15+S7*0.1+Y7*0.1+AE7*0.1+AK7*0.05+AQ7*0.2)</f>
        <v>2.3340000000000001</v>
      </c>
      <c r="F7" s="42">
        <v>17</v>
      </c>
      <c r="G7" s="98">
        <f>(E7*20)/20+(F7*5/60)*0.4+0.5</f>
        <v>3.4006666666666669</v>
      </c>
      <c r="H7" s="22">
        <v>4.2</v>
      </c>
      <c r="I7" s="16">
        <v>4</v>
      </c>
      <c r="J7" s="16">
        <v>5</v>
      </c>
      <c r="K7" s="16">
        <v>3.8</v>
      </c>
      <c r="L7" s="17">
        <v>4.2</v>
      </c>
      <c r="M7" s="27">
        <f t="shared" ref="M7:M37" si="1">(H7+I7+J7+K7+L7)/5</f>
        <v>4.24</v>
      </c>
      <c r="N7" s="22">
        <v>3.5</v>
      </c>
      <c r="O7" s="16">
        <v>4.5</v>
      </c>
      <c r="P7" s="16">
        <v>4.5</v>
      </c>
      <c r="Q7" s="16">
        <v>5</v>
      </c>
      <c r="R7" s="32"/>
      <c r="S7" s="27">
        <f t="shared" ref="S7:S37" si="2">(N7+O7+P7+Q7+R7)/5</f>
        <v>3.5</v>
      </c>
      <c r="T7" s="22">
        <v>0.8</v>
      </c>
      <c r="U7" s="16">
        <v>2.2000000000000002</v>
      </c>
      <c r="V7" s="16">
        <v>0.5</v>
      </c>
      <c r="W7" s="16">
        <v>0.5</v>
      </c>
      <c r="X7" s="17">
        <v>2</v>
      </c>
      <c r="Y7" s="27">
        <f t="shared" ref="Y7:Y37" si="3">(T7+U7+V7+W7+X7)/5</f>
        <v>1.2</v>
      </c>
      <c r="Z7" s="22">
        <v>3.5</v>
      </c>
      <c r="AA7" s="16">
        <v>4.5</v>
      </c>
      <c r="AB7" s="16">
        <v>4.5</v>
      </c>
      <c r="AC7" s="16">
        <v>5</v>
      </c>
      <c r="AD7" s="17">
        <v>2</v>
      </c>
      <c r="AE7" s="27">
        <f t="shared" ref="AE7:AE37" si="4">(Z7+AA7+AB7+AC7+AD7)/5</f>
        <v>3.9</v>
      </c>
      <c r="AF7" s="22">
        <v>2.5</v>
      </c>
      <c r="AG7" s="16">
        <v>4</v>
      </c>
      <c r="AH7" s="16">
        <v>4</v>
      </c>
      <c r="AI7" s="16">
        <v>5.5</v>
      </c>
      <c r="AJ7" s="17">
        <v>5</v>
      </c>
      <c r="AK7" s="27">
        <f t="shared" ref="AK7:AK37" si="5">(AJ7+AI7+AH7+AG7+AF7)/5</f>
        <v>4.2</v>
      </c>
      <c r="AL7" s="22">
        <v>3.5</v>
      </c>
      <c r="AM7" s="16">
        <v>2</v>
      </c>
      <c r="AN7" s="16">
        <v>3.2</v>
      </c>
      <c r="AO7" s="16">
        <v>3.8</v>
      </c>
      <c r="AP7" s="17">
        <v>3.2</v>
      </c>
      <c r="AQ7" s="27">
        <f t="shared" ref="AQ7:AQ37" si="6">(AP7+AO7+AN7+AM7+AL7)/5</f>
        <v>3.1399999999999997</v>
      </c>
    </row>
    <row r="8" spans="2:43" s="109" customFormat="1" ht="16.5" thickTop="1" thickBot="1" x14ac:dyDescent="0.3">
      <c r="B8" s="99">
        <v>2</v>
      </c>
      <c r="C8" s="110">
        <v>83400032010</v>
      </c>
      <c r="D8" s="101" t="s">
        <v>116</v>
      </c>
      <c r="E8" s="102">
        <f t="shared" si="0"/>
        <v>1.2360000000000002</v>
      </c>
      <c r="F8" s="103">
        <v>17</v>
      </c>
      <c r="G8" s="104">
        <f t="shared" ref="G8:G36" si="7">(E8*20)/20+(F8*5/60)*0.4+0.5</f>
        <v>2.3026666666666671</v>
      </c>
      <c r="H8" s="105"/>
      <c r="I8" s="99"/>
      <c r="J8" s="99"/>
      <c r="K8" s="99"/>
      <c r="L8" s="106"/>
      <c r="M8" s="107">
        <f t="shared" si="1"/>
        <v>0</v>
      </c>
      <c r="N8" s="105"/>
      <c r="O8" s="99"/>
      <c r="P8" s="99"/>
      <c r="Q8" s="99"/>
      <c r="R8" s="108">
        <v>4.9000000000000004</v>
      </c>
      <c r="S8" s="107">
        <f t="shared" si="2"/>
        <v>0.98000000000000009</v>
      </c>
      <c r="T8" s="105">
        <v>0.5</v>
      </c>
      <c r="U8" s="99">
        <v>0.5</v>
      </c>
      <c r="V8" s="99">
        <v>0.5</v>
      </c>
      <c r="W8" s="99">
        <v>0.5</v>
      </c>
      <c r="X8" s="106">
        <v>0</v>
      </c>
      <c r="Y8" s="107">
        <f t="shared" si="3"/>
        <v>0.4</v>
      </c>
      <c r="Z8" s="105">
        <v>4</v>
      </c>
      <c r="AA8" s="99">
        <v>4.5</v>
      </c>
      <c r="AB8" s="99">
        <v>4.3</v>
      </c>
      <c r="AC8" s="99">
        <v>5</v>
      </c>
      <c r="AD8" s="106">
        <v>1.7</v>
      </c>
      <c r="AE8" s="107">
        <f t="shared" si="4"/>
        <v>3.9</v>
      </c>
      <c r="AF8" s="105"/>
      <c r="AG8" s="99"/>
      <c r="AH8" s="99"/>
      <c r="AI8" s="99"/>
      <c r="AJ8" s="106"/>
      <c r="AK8" s="107">
        <f t="shared" si="5"/>
        <v>0</v>
      </c>
      <c r="AL8" s="105">
        <v>4.3</v>
      </c>
      <c r="AM8" s="99">
        <v>2.7</v>
      </c>
      <c r="AN8" s="99">
        <v>3.5</v>
      </c>
      <c r="AO8" s="99">
        <v>4.2</v>
      </c>
      <c r="AP8" s="106">
        <v>3</v>
      </c>
      <c r="AQ8" s="107">
        <f t="shared" si="6"/>
        <v>3.54</v>
      </c>
    </row>
    <row r="9" spans="2:43" ht="16.5" thickTop="1" thickBot="1" x14ac:dyDescent="0.3">
      <c r="B9" s="16">
        <v>3</v>
      </c>
      <c r="C9" s="30">
        <v>83400062010</v>
      </c>
      <c r="D9" s="31" t="s">
        <v>117</v>
      </c>
      <c r="E9" s="41">
        <f t="shared" si="0"/>
        <v>2.5820000000000003</v>
      </c>
      <c r="F9" s="42">
        <v>21</v>
      </c>
      <c r="G9" s="98">
        <f t="shared" si="7"/>
        <v>3.7820000000000005</v>
      </c>
      <c r="H9" s="22">
        <v>3</v>
      </c>
      <c r="I9" s="16">
        <v>3.8</v>
      </c>
      <c r="J9" s="16">
        <v>5.0999999999999996</v>
      </c>
      <c r="K9" s="16">
        <v>3.5</v>
      </c>
      <c r="L9" s="17">
        <v>4.2</v>
      </c>
      <c r="M9" s="27">
        <f t="shared" si="1"/>
        <v>3.9199999999999995</v>
      </c>
      <c r="N9" s="22">
        <v>4</v>
      </c>
      <c r="O9" s="16">
        <v>3.4</v>
      </c>
      <c r="P9" s="16">
        <v>5</v>
      </c>
      <c r="Q9" s="16">
        <v>3</v>
      </c>
      <c r="R9" s="32">
        <v>4.9000000000000004</v>
      </c>
      <c r="S9" s="27">
        <f t="shared" si="2"/>
        <v>4.0600000000000005</v>
      </c>
      <c r="T9" s="22">
        <v>0.8</v>
      </c>
      <c r="U9" s="16">
        <v>1</v>
      </c>
      <c r="V9" s="16">
        <v>0.5</v>
      </c>
      <c r="W9" s="16">
        <v>0.5</v>
      </c>
      <c r="X9" s="17">
        <v>2</v>
      </c>
      <c r="Y9" s="27">
        <f t="shared" si="3"/>
        <v>0.96</v>
      </c>
      <c r="Z9" s="22">
        <v>4.5</v>
      </c>
      <c r="AA9" s="16">
        <v>4.5</v>
      </c>
      <c r="AB9" s="16">
        <v>4.5</v>
      </c>
      <c r="AC9" s="16">
        <v>4.5</v>
      </c>
      <c r="AD9" s="17">
        <v>2</v>
      </c>
      <c r="AE9" s="27">
        <f t="shared" si="4"/>
        <v>4</v>
      </c>
      <c r="AF9" s="22">
        <v>4</v>
      </c>
      <c r="AG9" s="16">
        <v>5</v>
      </c>
      <c r="AH9" s="16">
        <v>4.5</v>
      </c>
      <c r="AI9" s="16">
        <v>5.5</v>
      </c>
      <c r="AJ9" s="17">
        <v>5</v>
      </c>
      <c r="AK9" s="27">
        <f t="shared" si="5"/>
        <v>4.8</v>
      </c>
      <c r="AL9" s="22">
        <v>3.4</v>
      </c>
      <c r="AM9" s="16">
        <v>4.7</v>
      </c>
      <c r="AN9" s="16">
        <v>4.3</v>
      </c>
      <c r="AO9" s="16">
        <v>5.3</v>
      </c>
      <c r="AP9" s="17">
        <v>3.6</v>
      </c>
      <c r="AQ9" s="27">
        <f t="shared" si="6"/>
        <v>4.26</v>
      </c>
    </row>
    <row r="10" spans="2:43" ht="16.5" thickTop="1" thickBot="1" x14ac:dyDescent="0.3">
      <c r="B10" s="16">
        <v>4</v>
      </c>
      <c r="C10" s="30">
        <v>83400072010</v>
      </c>
      <c r="D10" s="31" t="s">
        <v>118</v>
      </c>
      <c r="E10" s="41">
        <f t="shared" si="0"/>
        <v>2.4930000000000003</v>
      </c>
      <c r="F10" s="42">
        <v>27</v>
      </c>
      <c r="G10" s="98">
        <f t="shared" si="7"/>
        <v>3.8930000000000002</v>
      </c>
      <c r="H10" s="22">
        <v>3.5</v>
      </c>
      <c r="I10" s="16">
        <v>3.3</v>
      </c>
      <c r="J10" s="16">
        <v>4.4000000000000004</v>
      </c>
      <c r="K10" s="16">
        <v>4.2</v>
      </c>
      <c r="L10" s="17">
        <v>3.8</v>
      </c>
      <c r="M10" s="27">
        <f t="shared" si="1"/>
        <v>3.84</v>
      </c>
      <c r="N10" s="22">
        <v>3.7</v>
      </c>
      <c r="O10" s="16">
        <v>3.7</v>
      </c>
      <c r="P10" s="16">
        <v>4.5</v>
      </c>
      <c r="Q10" s="16">
        <v>4</v>
      </c>
      <c r="R10" s="32">
        <v>4.7</v>
      </c>
      <c r="S10" s="27">
        <f t="shared" si="2"/>
        <v>4.12</v>
      </c>
      <c r="T10" s="22">
        <v>1.2</v>
      </c>
      <c r="U10" s="16">
        <v>1.3</v>
      </c>
      <c r="V10" s="16">
        <v>2.2000000000000002</v>
      </c>
      <c r="W10" s="16">
        <v>2.5</v>
      </c>
      <c r="X10" s="17">
        <v>2.5</v>
      </c>
      <c r="Y10" s="27">
        <f t="shared" si="3"/>
        <v>1.94</v>
      </c>
      <c r="Z10" s="22">
        <v>3.3</v>
      </c>
      <c r="AA10" s="16">
        <v>3.5</v>
      </c>
      <c r="AB10" s="16">
        <v>4.2</v>
      </c>
      <c r="AC10" s="16">
        <v>5</v>
      </c>
      <c r="AD10" s="17">
        <v>2.5</v>
      </c>
      <c r="AE10" s="27">
        <f t="shared" si="4"/>
        <v>3.7</v>
      </c>
      <c r="AF10" s="22">
        <v>5</v>
      </c>
      <c r="AG10" s="16">
        <v>2.5</v>
      </c>
      <c r="AH10" s="16">
        <v>4.5</v>
      </c>
      <c r="AI10" s="16">
        <v>3.5</v>
      </c>
      <c r="AJ10" s="17">
        <v>5</v>
      </c>
      <c r="AK10" s="27">
        <f t="shared" si="5"/>
        <v>4.0999999999999996</v>
      </c>
      <c r="AL10" s="22">
        <v>4.5</v>
      </c>
      <c r="AM10" s="16">
        <v>2.8</v>
      </c>
      <c r="AN10" s="16">
        <v>3.7</v>
      </c>
      <c r="AO10" s="16">
        <v>5</v>
      </c>
      <c r="AP10" s="17">
        <v>2.4</v>
      </c>
      <c r="AQ10" s="27">
        <f t="shared" si="6"/>
        <v>3.6800000000000006</v>
      </c>
    </row>
    <row r="11" spans="2:43" ht="16.5" thickTop="1" thickBot="1" x14ac:dyDescent="0.3">
      <c r="B11" s="16">
        <v>5</v>
      </c>
      <c r="C11" s="30">
        <v>83401512010</v>
      </c>
      <c r="D11" s="31" t="s">
        <v>119</v>
      </c>
      <c r="E11" s="41">
        <f t="shared" si="0"/>
        <v>2.617</v>
      </c>
      <c r="F11" s="42">
        <v>17</v>
      </c>
      <c r="G11" s="98">
        <f t="shared" si="7"/>
        <v>3.6836666666666669</v>
      </c>
      <c r="H11" s="22">
        <v>3.5</v>
      </c>
      <c r="I11" s="16">
        <v>4.5999999999999996</v>
      </c>
      <c r="J11" s="16">
        <v>5</v>
      </c>
      <c r="K11" s="16">
        <v>4.2</v>
      </c>
      <c r="L11" s="17">
        <v>4.4000000000000004</v>
      </c>
      <c r="M11" s="27">
        <f t="shared" si="1"/>
        <v>4.3400000000000007</v>
      </c>
      <c r="N11" s="22">
        <v>3.7</v>
      </c>
      <c r="O11" s="16">
        <v>3.4</v>
      </c>
      <c r="P11" s="16">
        <v>5</v>
      </c>
      <c r="Q11" s="16">
        <v>3.5</v>
      </c>
      <c r="R11" s="32">
        <v>4</v>
      </c>
      <c r="S11" s="27">
        <f t="shared" si="2"/>
        <v>3.9200000000000004</v>
      </c>
      <c r="T11" s="22">
        <v>2.4</v>
      </c>
      <c r="U11" s="16">
        <v>2.7</v>
      </c>
      <c r="V11" s="16">
        <v>0.5</v>
      </c>
      <c r="W11" s="16">
        <v>0.5</v>
      </c>
      <c r="X11" s="17">
        <v>2.2000000000000002</v>
      </c>
      <c r="Y11" s="27">
        <f t="shared" si="3"/>
        <v>1.6600000000000001</v>
      </c>
      <c r="Z11" s="22">
        <v>4</v>
      </c>
      <c r="AA11" s="16">
        <v>4.5</v>
      </c>
      <c r="AB11" s="16">
        <v>4.3</v>
      </c>
      <c r="AC11" s="16">
        <v>5</v>
      </c>
      <c r="AD11" s="17">
        <v>2.2000000000000002</v>
      </c>
      <c r="AE11" s="27">
        <f t="shared" si="4"/>
        <v>4</v>
      </c>
      <c r="AF11" s="22">
        <v>5</v>
      </c>
      <c r="AG11" s="16">
        <v>5</v>
      </c>
      <c r="AH11" s="16">
        <v>5</v>
      </c>
      <c r="AI11" s="16">
        <v>5.5</v>
      </c>
      <c r="AJ11" s="17">
        <v>5.5</v>
      </c>
      <c r="AK11" s="27">
        <f t="shared" si="5"/>
        <v>5.2</v>
      </c>
      <c r="AL11" s="22">
        <v>4.3</v>
      </c>
      <c r="AM11" s="16">
        <v>2.7</v>
      </c>
      <c r="AN11" s="16">
        <v>3.5</v>
      </c>
      <c r="AO11" s="16">
        <v>4.2</v>
      </c>
      <c r="AP11" s="17">
        <v>4</v>
      </c>
      <c r="AQ11" s="27">
        <f t="shared" si="6"/>
        <v>3.7399999999999998</v>
      </c>
    </row>
    <row r="12" spans="2:43" ht="16.5" thickTop="1" thickBot="1" x14ac:dyDescent="0.3">
      <c r="B12" s="16">
        <v>6</v>
      </c>
      <c r="C12" s="30">
        <v>83401092010</v>
      </c>
      <c r="D12" s="31" t="s">
        <v>120</v>
      </c>
      <c r="E12" s="41">
        <f t="shared" si="0"/>
        <v>1.0000000000000002E-2</v>
      </c>
      <c r="F12" s="42"/>
      <c r="G12" s="98">
        <v>3.64</v>
      </c>
      <c r="H12" s="22"/>
      <c r="I12" s="16"/>
      <c r="J12" s="16"/>
      <c r="K12" s="16"/>
      <c r="L12" s="17"/>
      <c r="M12" s="27">
        <f t="shared" si="1"/>
        <v>0</v>
      </c>
      <c r="N12" s="22"/>
      <c r="O12" s="16"/>
      <c r="P12" s="16"/>
      <c r="Q12" s="16"/>
      <c r="R12" s="32"/>
      <c r="S12" s="27">
        <f t="shared" si="2"/>
        <v>0</v>
      </c>
      <c r="T12" s="22"/>
      <c r="U12" s="16">
        <v>0.5</v>
      </c>
      <c r="V12" s="16"/>
      <c r="W12" s="16"/>
      <c r="X12" s="17"/>
      <c r="Y12" s="27">
        <f t="shared" si="3"/>
        <v>0.1</v>
      </c>
      <c r="Z12" s="22"/>
      <c r="AA12" s="16"/>
      <c r="AB12" s="16"/>
      <c r="AC12" s="16"/>
      <c r="AD12" s="17"/>
      <c r="AE12" s="27">
        <f t="shared" si="4"/>
        <v>0</v>
      </c>
      <c r="AF12" s="22"/>
      <c r="AG12" s="16"/>
      <c r="AH12" s="16"/>
      <c r="AI12" s="16"/>
      <c r="AJ12" s="17"/>
      <c r="AK12" s="27">
        <f t="shared" si="5"/>
        <v>0</v>
      </c>
      <c r="AL12" s="22"/>
      <c r="AM12" s="16"/>
      <c r="AN12" s="16"/>
      <c r="AO12" s="16"/>
      <c r="AP12" s="17"/>
      <c r="AQ12" s="27">
        <f t="shared" si="6"/>
        <v>0</v>
      </c>
    </row>
    <row r="13" spans="2:43" ht="16.5" thickTop="1" thickBot="1" x14ac:dyDescent="0.3">
      <c r="B13" s="16">
        <v>7</v>
      </c>
      <c r="C13" s="30">
        <v>83400872010</v>
      </c>
      <c r="D13" s="31" t="s">
        <v>121</v>
      </c>
      <c r="E13" s="41">
        <f t="shared" si="0"/>
        <v>2.2290000000000001</v>
      </c>
      <c r="F13" s="42">
        <v>23</v>
      </c>
      <c r="G13" s="98">
        <f t="shared" si="7"/>
        <v>3.4956666666666667</v>
      </c>
      <c r="H13" s="22">
        <v>4.3</v>
      </c>
      <c r="I13" s="16">
        <v>3.4</v>
      </c>
      <c r="J13" s="16">
        <v>4.2</v>
      </c>
      <c r="K13" s="16">
        <v>3.8</v>
      </c>
      <c r="L13" s="17">
        <v>4.4000000000000004</v>
      </c>
      <c r="M13" s="27">
        <f t="shared" si="1"/>
        <v>4.0200000000000005</v>
      </c>
      <c r="N13" s="22">
        <v>4.2</v>
      </c>
      <c r="O13" s="16">
        <v>3</v>
      </c>
      <c r="P13" s="16">
        <v>5</v>
      </c>
      <c r="Q13" s="16">
        <v>5</v>
      </c>
      <c r="R13" s="32">
        <v>4.2</v>
      </c>
      <c r="S13" s="27">
        <f t="shared" si="2"/>
        <v>4.2799999999999994</v>
      </c>
      <c r="T13" s="22">
        <v>0.8</v>
      </c>
      <c r="U13" s="16">
        <v>1.7</v>
      </c>
      <c r="V13" s="16">
        <v>0.5</v>
      </c>
      <c r="W13" s="16">
        <v>0.5</v>
      </c>
      <c r="X13" s="17">
        <v>2</v>
      </c>
      <c r="Y13" s="27">
        <f t="shared" si="3"/>
        <v>1.1000000000000001</v>
      </c>
      <c r="Z13" s="22">
        <v>4</v>
      </c>
      <c r="AA13" s="16">
        <v>3</v>
      </c>
      <c r="AB13" s="16">
        <v>4</v>
      </c>
      <c r="AC13" s="16">
        <v>5</v>
      </c>
      <c r="AD13" s="17">
        <v>2</v>
      </c>
      <c r="AE13" s="27">
        <f t="shared" si="4"/>
        <v>3.6</v>
      </c>
      <c r="AF13" s="22">
        <v>5</v>
      </c>
      <c r="AG13" s="16">
        <v>5</v>
      </c>
      <c r="AH13" s="16">
        <v>4.5</v>
      </c>
      <c r="AI13" s="16">
        <v>4</v>
      </c>
      <c r="AJ13" s="17">
        <v>3.5</v>
      </c>
      <c r="AK13" s="27">
        <f t="shared" si="5"/>
        <v>4.4000000000000004</v>
      </c>
      <c r="AL13" s="22">
        <v>4</v>
      </c>
      <c r="AM13" s="16">
        <v>2</v>
      </c>
      <c r="AN13" s="16">
        <v>2</v>
      </c>
      <c r="AO13" s="16">
        <v>2</v>
      </c>
      <c r="AP13" s="17">
        <v>2.7</v>
      </c>
      <c r="AQ13" s="27">
        <f t="shared" si="6"/>
        <v>2.54</v>
      </c>
    </row>
    <row r="14" spans="2:43" ht="16.5" thickTop="1" thickBot="1" x14ac:dyDescent="0.3">
      <c r="B14" s="16">
        <v>8</v>
      </c>
      <c r="C14" s="30">
        <v>83400122010</v>
      </c>
      <c r="D14" s="31" t="s">
        <v>122</v>
      </c>
      <c r="E14" s="41">
        <f t="shared" si="0"/>
        <v>2.6475</v>
      </c>
      <c r="F14" s="42">
        <v>17</v>
      </c>
      <c r="G14" s="98">
        <f t="shared" si="7"/>
        <v>3.7141666666666668</v>
      </c>
      <c r="H14" s="22">
        <v>3.7</v>
      </c>
      <c r="I14" s="16">
        <v>4</v>
      </c>
      <c r="J14" s="16">
        <v>5</v>
      </c>
      <c r="K14" s="16">
        <v>4.8499999999999996</v>
      </c>
      <c r="L14" s="17">
        <v>4.8</v>
      </c>
      <c r="M14" s="27">
        <f t="shared" si="1"/>
        <v>4.47</v>
      </c>
      <c r="N14" s="22">
        <v>5</v>
      </c>
      <c r="O14" s="16">
        <v>3.8</v>
      </c>
      <c r="P14" s="16">
        <v>5</v>
      </c>
      <c r="Q14" s="16">
        <v>3.5</v>
      </c>
      <c r="R14" s="32">
        <v>4</v>
      </c>
      <c r="S14" s="27">
        <f t="shared" si="2"/>
        <v>4.26</v>
      </c>
      <c r="T14" s="22">
        <v>2.2000000000000002</v>
      </c>
      <c r="U14" s="16">
        <v>3.75</v>
      </c>
      <c r="V14" s="16">
        <v>0.5</v>
      </c>
      <c r="W14" s="16">
        <v>0.5</v>
      </c>
      <c r="X14" s="17">
        <v>2.2000000000000002</v>
      </c>
      <c r="Y14" s="27">
        <f t="shared" si="3"/>
        <v>1.83</v>
      </c>
      <c r="Z14" s="22">
        <v>4</v>
      </c>
      <c r="AA14" s="16">
        <v>4.5</v>
      </c>
      <c r="AB14" s="16">
        <v>4.3</v>
      </c>
      <c r="AC14" s="16">
        <v>5</v>
      </c>
      <c r="AD14" s="17">
        <v>2.2000000000000002</v>
      </c>
      <c r="AE14" s="27">
        <f t="shared" si="4"/>
        <v>4</v>
      </c>
      <c r="AF14" s="22">
        <v>5</v>
      </c>
      <c r="AG14" s="16">
        <v>2.5</v>
      </c>
      <c r="AH14" s="16">
        <v>5</v>
      </c>
      <c r="AI14" s="16">
        <v>4.5</v>
      </c>
      <c r="AJ14" s="17">
        <v>5</v>
      </c>
      <c r="AK14" s="27">
        <f t="shared" si="5"/>
        <v>4.4000000000000004</v>
      </c>
      <c r="AL14" s="22">
        <v>4.3</v>
      </c>
      <c r="AM14" s="16">
        <v>2.7</v>
      </c>
      <c r="AN14" s="16">
        <v>3.5</v>
      </c>
      <c r="AO14" s="16">
        <v>4.2</v>
      </c>
      <c r="AP14" s="17">
        <v>4</v>
      </c>
      <c r="AQ14" s="27">
        <f t="shared" si="6"/>
        <v>3.7399999999999998</v>
      </c>
    </row>
    <row r="15" spans="2:43" ht="16.5" thickTop="1" thickBot="1" x14ac:dyDescent="0.3">
      <c r="B15" s="16">
        <v>9</v>
      </c>
      <c r="C15" s="30">
        <v>83400152010</v>
      </c>
      <c r="D15" s="31" t="s">
        <v>123</v>
      </c>
      <c r="E15" s="41">
        <f t="shared" si="0"/>
        <v>2.2560000000000002</v>
      </c>
      <c r="F15" s="42">
        <v>23</v>
      </c>
      <c r="G15" s="98">
        <f t="shared" si="7"/>
        <v>3.5226666666666668</v>
      </c>
      <c r="H15" s="22">
        <v>3</v>
      </c>
      <c r="I15" s="16">
        <v>3</v>
      </c>
      <c r="J15" s="16">
        <v>3.7</v>
      </c>
      <c r="K15" s="16">
        <v>3.3</v>
      </c>
      <c r="L15" s="17">
        <v>3.3</v>
      </c>
      <c r="M15" s="27">
        <f t="shared" si="1"/>
        <v>3.2600000000000002</v>
      </c>
      <c r="N15" s="22">
        <v>3</v>
      </c>
      <c r="O15" s="16">
        <v>1</v>
      </c>
      <c r="P15" s="16">
        <v>5</v>
      </c>
      <c r="Q15" s="16">
        <v>5</v>
      </c>
      <c r="R15" s="32">
        <v>4.9000000000000004</v>
      </c>
      <c r="S15" s="27">
        <f t="shared" si="2"/>
        <v>3.78</v>
      </c>
      <c r="T15" s="22">
        <v>1.7</v>
      </c>
      <c r="U15" s="16">
        <v>2</v>
      </c>
      <c r="V15" s="16">
        <v>0.5</v>
      </c>
      <c r="W15" s="16">
        <v>0.5</v>
      </c>
      <c r="X15" s="17">
        <v>2</v>
      </c>
      <c r="Y15" s="27">
        <f t="shared" si="3"/>
        <v>1.34</v>
      </c>
      <c r="Z15" s="22">
        <v>3.5</v>
      </c>
      <c r="AA15" s="16">
        <v>4.5</v>
      </c>
      <c r="AB15" s="16">
        <v>4.5</v>
      </c>
      <c r="AC15" s="16">
        <v>5</v>
      </c>
      <c r="AD15" s="17">
        <v>2</v>
      </c>
      <c r="AE15" s="27">
        <f t="shared" si="4"/>
        <v>3.9</v>
      </c>
      <c r="AF15" s="22">
        <v>4.7</v>
      </c>
      <c r="AG15" s="16">
        <v>5</v>
      </c>
      <c r="AH15" s="16">
        <v>4</v>
      </c>
      <c r="AI15" s="16">
        <v>5</v>
      </c>
      <c r="AJ15" s="17">
        <v>5</v>
      </c>
      <c r="AK15" s="27">
        <f t="shared" si="5"/>
        <v>4.74</v>
      </c>
      <c r="AL15" s="22">
        <v>3.5</v>
      </c>
      <c r="AM15" s="16">
        <v>2</v>
      </c>
      <c r="AN15" s="16">
        <v>3.2</v>
      </c>
      <c r="AO15" s="16">
        <v>3.8</v>
      </c>
      <c r="AP15" s="17">
        <v>3.2</v>
      </c>
      <c r="AQ15" s="27">
        <f t="shared" si="6"/>
        <v>3.1399999999999997</v>
      </c>
    </row>
    <row r="16" spans="2:43" ht="16.5" thickTop="1" thickBot="1" x14ac:dyDescent="0.3">
      <c r="B16" s="16">
        <v>10</v>
      </c>
      <c r="C16" s="30">
        <v>83401132010</v>
      </c>
      <c r="D16" s="31" t="s">
        <v>124</v>
      </c>
      <c r="E16" s="41">
        <f t="shared" si="0"/>
        <v>2.3410000000000006</v>
      </c>
      <c r="F16" s="42">
        <v>27</v>
      </c>
      <c r="G16" s="98">
        <f t="shared" si="7"/>
        <v>3.7410000000000005</v>
      </c>
      <c r="H16" s="22">
        <v>3</v>
      </c>
      <c r="I16" s="16">
        <v>3.3</v>
      </c>
      <c r="J16" s="16">
        <v>4.2</v>
      </c>
      <c r="K16" s="16">
        <v>3.7</v>
      </c>
      <c r="L16" s="17">
        <v>3.8</v>
      </c>
      <c r="M16" s="27">
        <f t="shared" si="1"/>
        <v>3.6</v>
      </c>
      <c r="N16" s="22">
        <v>4.3</v>
      </c>
      <c r="O16" s="16">
        <v>3.5</v>
      </c>
      <c r="P16" s="16">
        <v>5</v>
      </c>
      <c r="Q16" s="16">
        <v>4</v>
      </c>
      <c r="R16" s="32">
        <v>4.9000000000000004</v>
      </c>
      <c r="S16" s="27">
        <f t="shared" si="2"/>
        <v>4.3400000000000007</v>
      </c>
      <c r="T16" s="22">
        <v>0.5</v>
      </c>
      <c r="U16" s="16">
        <v>2</v>
      </c>
      <c r="V16" s="16">
        <v>0.5</v>
      </c>
      <c r="W16" s="16">
        <v>0.5</v>
      </c>
      <c r="X16" s="17">
        <v>2.2999999999999998</v>
      </c>
      <c r="Y16" s="27">
        <f t="shared" si="3"/>
        <v>1.1599999999999999</v>
      </c>
      <c r="Z16" s="22">
        <v>4.2</v>
      </c>
      <c r="AA16" s="16">
        <v>3</v>
      </c>
      <c r="AB16" s="16">
        <v>4.5</v>
      </c>
      <c r="AC16" s="16">
        <v>4</v>
      </c>
      <c r="AD16" s="17">
        <v>2.2999999999999998</v>
      </c>
      <c r="AE16" s="27">
        <f t="shared" si="4"/>
        <v>3.6</v>
      </c>
      <c r="AF16" s="22">
        <v>4.7</v>
      </c>
      <c r="AG16" s="16">
        <v>3.8</v>
      </c>
      <c r="AH16" s="16">
        <v>5</v>
      </c>
      <c r="AI16" s="16">
        <v>5</v>
      </c>
      <c r="AJ16" s="17">
        <v>5</v>
      </c>
      <c r="AK16" s="27">
        <f t="shared" si="5"/>
        <v>4.7</v>
      </c>
      <c r="AL16" s="22">
        <v>3.6</v>
      </c>
      <c r="AM16" s="16">
        <v>0.8</v>
      </c>
      <c r="AN16" s="16">
        <v>4.4000000000000004</v>
      </c>
      <c r="AO16" s="16">
        <v>3.8</v>
      </c>
      <c r="AP16" s="17">
        <v>3.8</v>
      </c>
      <c r="AQ16" s="27">
        <f t="shared" si="6"/>
        <v>3.2800000000000002</v>
      </c>
    </row>
    <row r="17" spans="2:43" ht="16.5" thickTop="1" thickBot="1" x14ac:dyDescent="0.3">
      <c r="B17" s="16">
        <v>11</v>
      </c>
      <c r="C17" s="30">
        <v>83400962010</v>
      </c>
      <c r="D17" s="31" t="s">
        <v>125</v>
      </c>
      <c r="E17" s="41">
        <f t="shared" si="0"/>
        <v>2.5350000000000001</v>
      </c>
      <c r="F17" s="43">
        <v>20</v>
      </c>
      <c r="G17" s="98">
        <f t="shared" si="7"/>
        <v>3.7016666666666671</v>
      </c>
      <c r="H17" s="22">
        <v>3.9</v>
      </c>
      <c r="I17" s="16">
        <v>3.4</v>
      </c>
      <c r="J17" s="16">
        <v>3.8</v>
      </c>
      <c r="K17" s="16">
        <v>4.7</v>
      </c>
      <c r="L17" s="17">
        <v>4.2</v>
      </c>
      <c r="M17" s="27">
        <f t="shared" si="1"/>
        <v>4</v>
      </c>
      <c r="N17" s="22">
        <v>3.4</v>
      </c>
      <c r="O17" s="16">
        <v>3.5</v>
      </c>
      <c r="P17" s="16">
        <v>5</v>
      </c>
      <c r="Q17" s="16">
        <v>4</v>
      </c>
      <c r="R17" s="32">
        <v>4.7</v>
      </c>
      <c r="S17" s="27">
        <f t="shared" si="2"/>
        <v>4.12</v>
      </c>
      <c r="T17" s="22">
        <v>3.6</v>
      </c>
      <c r="U17" s="16">
        <v>2.2000000000000002</v>
      </c>
      <c r="V17" s="16">
        <v>0.5</v>
      </c>
      <c r="W17" s="16">
        <v>0.5</v>
      </c>
      <c r="X17" s="17">
        <v>2.5</v>
      </c>
      <c r="Y17" s="27">
        <f t="shared" si="3"/>
        <v>1.86</v>
      </c>
      <c r="Z17" s="22">
        <v>3.3</v>
      </c>
      <c r="AA17" s="16">
        <v>3.5</v>
      </c>
      <c r="AB17" s="16">
        <v>4.2</v>
      </c>
      <c r="AC17" s="16">
        <v>5</v>
      </c>
      <c r="AD17" s="17">
        <v>2.5</v>
      </c>
      <c r="AE17" s="27">
        <f t="shared" si="4"/>
        <v>3.7</v>
      </c>
      <c r="AF17" s="22">
        <v>4.2</v>
      </c>
      <c r="AG17" s="16">
        <v>5</v>
      </c>
      <c r="AH17" s="16">
        <v>5</v>
      </c>
      <c r="AI17" s="16">
        <v>5</v>
      </c>
      <c r="AJ17" s="17">
        <v>3.9</v>
      </c>
      <c r="AK17" s="27">
        <f t="shared" si="5"/>
        <v>4.6199999999999992</v>
      </c>
      <c r="AL17" s="22">
        <v>4.5</v>
      </c>
      <c r="AM17" s="16">
        <v>2.8</v>
      </c>
      <c r="AN17" s="16">
        <v>3.7</v>
      </c>
      <c r="AO17" s="16">
        <v>5</v>
      </c>
      <c r="AP17" s="17">
        <v>2.4</v>
      </c>
      <c r="AQ17" s="27">
        <f t="shared" si="6"/>
        <v>3.6800000000000006</v>
      </c>
    </row>
    <row r="18" spans="2:43" ht="16.5" thickTop="1" thickBot="1" x14ac:dyDescent="0.3">
      <c r="B18" s="16">
        <v>12</v>
      </c>
      <c r="C18" s="30">
        <v>83401142010</v>
      </c>
      <c r="D18" s="31" t="s">
        <v>126</v>
      </c>
      <c r="E18" s="41">
        <f t="shared" si="0"/>
        <v>2.226</v>
      </c>
      <c r="F18" s="44">
        <v>26</v>
      </c>
      <c r="G18" s="98">
        <f t="shared" si="7"/>
        <v>3.5926666666666667</v>
      </c>
      <c r="H18" s="22">
        <v>3.4</v>
      </c>
      <c r="I18" s="16">
        <v>4</v>
      </c>
      <c r="J18" s="16">
        <v>3.6</v>
      </c>
      <c r="K18" s="16">
        <v>3.6</v>
      </c>
      <c r="L18" s="17">
        <v>4</v>
      </c>
      <c r="M18" s="27">
        <f t="shared" si="1"/>
        <v>3.72</v>
      </c>
      <c r="N18" s="22">
        <v>3.5</v>
      </c>
      <c r="O18" s="16">
        <v>3.4</v>
      </c>
      <c r="P18" s="16">
        <v>5</v>
      </c>
      <c r="Q18" s="16">
        <v>3.5</v>
      </c>
      <c r="R18" s="32">
        <v>4</v>
      </c>
      <c r="S18" s="27">
        <f t="shared" si="2"/>
        <v>3.88</v>
      </c>
      <c r="T18" s="22">
        <v>0.5</v>
      </c>
      <c r="U18" s="16">
        <v>2.2000000000000002</v>
      </c>
      <c r="V18" s="16">
        <v>0.5</v>
      </c>
      <c r="W18" s="16">
        <v>0.5</v>
      </c>
      <c r="X18" s="17">
        <v>2</v>
      </c>
      <c r="Y18" s="27">
        <f t="shared" si="3"/>
        <v>1.1400000000000001</v>
      </c>
      <c r="Z18" s="22">
        <v>4.5</v>
      </c>
      <c r="AA18" s="16">
        <v>4.3</v>
      </c>
      <c r="AB18" s="16">
        <v>4</v>
      </c>
      <c r="AC18" s="16">
        <v>4.5</v>
      </c>
      <c r="AD18" s="17">
        <v>2</v>
      </c>
      <c r="AE18" s="27">
        <f t="shared" si="4"/>
        <v>3.8600000000000003</v>
      </c>
      <c r="AF18" s="22">
        <v>2</v>
      </c>
      <c r="AG18" s="16">
        <v>4</v>
      </c>
      <c r="AH18" s="16">
        <v>3</v>
      </c>
      <c r="AI18" s="16">
        <v>5.5</v>
      </c>
      <c r="AJ18" s="17">
        <v>5.5</v>
      </c>
      <c r="AK18" s="27">
        <f t="shared" si="5"/>
        <v>4</v>
      </c>
      <c r="AL18" s="22">
        <v>1.8</v>
      </c>
      <c r="AM18" s="16">
        <v>3.3</v>
      </c>
      <c r="AN18" s="16">
        <v>2.5</v>
      </c>
      <c r="AO18" s="16">
        <v>3.6</v>
      </c>
      <c r="AP18" s="17">
        <v>3.3</v>
      </c>
      <c r="AQ18" s="27">
        <f t="shared" si="6"/>
        <v>2.9</v>
      </c>
    </row>
    <row r="19" spans="2:43" ht="16.5" thickTop="1" thickBot="1" x14ac:dyDescent="0.3">
      <c r="B19" s="16">
        <v>13</v>
      </c>
      <c r="C19" s="30">
        <v>83400232010</v>
      </c>
      <c r="D19" s="31" t="s">
        <v>127</v>
      </c>
      <c r="E19" s="41">
        <f t="shared" si="0"/>
        <v>2.399</v>
      </c>
      <c r="F19" s="42">
        <v>28</v>
      </c>
      <c r="G19" s="98">
        <f t="shared" si="7"/>
        <v>3.8323333333333336</v>
      </c>
      <c r="H19" s="22">
        <v>3.3</v>
      </c>
      <c r="I19" s="16">
        <v>4</v>
      </c>
      <c r="J19" s="16">
        <v>5.2</v>
      </c>
      <c r="K19" s="16">
        <v>4.7</v>
      </c>
      <c r="L19" s="17">
        <v>4.7</v>
      </c>
      <c r="M19" s="27">
        <f t="shared" si="1"/>
        <v>4.38</v>
      </c>
      <c r="N19" s="22">
        <v>4.5999999999999996</v>
      </c>
      <c r="O19" s="16">
        <v>3.8</v>
      </c>
      <c r="P19" s="16">
        <v>5</v>
      </c>
      <c r="Q19" s="16">
        <v>4</v>
      </c>
      <c r="R19" s="32">
        <v>4.2</v>
      </c>
      <c r="S19" s="27">
        <f t="shared" si="2"/>
        <v>4.3199999999999994</v>
      </c>
      <c r="T19" s="22">
        <v>1.8</v>
      </c>
      <c r="U19" s="16">
        <v>2</v>
      </c>
      <c r="V19" s="16">
        <v>0.5</v>
      </c>
      <c r="W19" s="16">
        <v>0.5</v>
      </c>
      <c r="X19" s="17">
        <v>2.2999999999999998</v>
      </c>
      <c r="Y19" s="27">
        <f t="shared" si="3"/>
        <v>1.42</v>
      </c>
      <c r="Z19" s="22">
        <v>3</v>
      </c>
      <c r="AA19" s="16">
        <v>2</v>
      </c>
      <c r="AB19" s="16">
        <v>4</v>
      </c>
      <c r="AC19" s="16">
        <v>5</v>
      </c>
      <c r="AD19" s="17">
        <v>2.2999999999999998</v>
      </c>
      <c r="AE19" s="27">
        <f t="shared" si="4"/>
        <v>3.2600000000000002</v>
      </c>
      <c r="AF19" s="22">
        <v>5</v>
      </c>
      <c r="AG19" s="16">
        <v>5</v>
      </c>
      <c r="AH19" s="16">
        <v>5</v>
      </c>
      <c r="AI19" s="16">
        <v>5</v>
      </c>
      <c r="AJ19" s="17">
        <v>5</v>
      </c>
      <c r="AK19" s="27">
        <f t="shared" si="5"/>
        <v>5</v>
      </c>
      <c r="AL19" s="22">
        <v>3.5</v>
      </c>
      <c r="AM19" s="16">
        <v>1.7</v>
      </c>
      <c r="AN19" s="16">
        <v>2.5</v>
      </c>
      <c r="AO19" s="16">
        <v>3.7</v>
      </c>
      <c r="AP19" s="17">
        <v>3.4</v>
      </c>
      <c r="AQ19" s="27">
        <f t="shared" si="6"/>
        <v>2.96</v>
      </c>
    </row>
    <row r="20" spans="2:43" ht="16.5" thickTop="1" thickBot="1" x14ac:dyDescent="0.3">
      <c r="B20" s="16">
        <v>14</v>
      </c>
      <c r="C20" s="30">
        <v>83400242010</v>
      </c>
      <c r="D20" s="31" t="s">
        <v>128</v>
      </c>
      <c r="E20" s="41">
        <f t="shared" si="0"/>
        <v>2.1340000000000003</v>
      </c>
      <c r="F20" s="42">
        <v>31</v>
      </c>
      <c r="G20" s="98">
        <f t="shared" si="7"/>
        <v>3.6673333333333336</v>
      </c>
      <c r="H20" s="22">
        <v>4.3</v>
      </c>
      <c r="I20" s="16">
        <v>4</v>
      </c>
      <c r="J20" s="16">
        <v>4</v>
      </c>
      <c r="K20" s="16">
        <v>4</v>
      </c>
      <c r="L20" s="17"/>
      <c r="M20" s="27">
        <f t="shared" si="1"/>
        <v>3.2600000000000002</v>
      </c>
      <c r="N20" s="22">
        <v>4.5</v>
      </c>
      <c r="O20" s="16">
        <v>3.8</v>
      </c>
      <c r="P20" s="16">
        <v>5</v>
      </c>
      <c r="Q20" s="16">
        <v>4</v>
      </c>
      <c r="R20" s="32">
        <v>4.2</v>
      </c>
      <c r="S20" s="27">
        <f t="shared" si="2"/>
        <v>4.3</v>
      </c>
      <c r="T20" s="22">
        <v>1.8</v>
      </c>
      <c r="U20" s="16">
        <v>1.7</v>
      </c>
      <c r="V20" s="16">
        <v>0.5</v>
      </c>
      <c r="W20" s="16">
        <v>0.5</v>
      </c>
      <c r="X20" s="17">
        <v>0.5</v>
      </c>
      <c r="Y20" s="27">
        <f t="shared" si="3"/>
        <v>1</v>
      </c>
      <c r="Z20" s="22">
        <v>3</v>
      </c>
      <c r="AA20" s="16">
        <v>2</v>
      </c>
      <c r="AB20" s="16">
        <v>4</v>
      </c>
      <c r="AC20" s="16">
        <v>5</v>
      </c>
      <c r="AD20" s="17">
        <v>2</v>
      </c>
      <c r="AE20" s="27">
        <f t="shared" si="4"/>
        <v>3.2</v>
      </c>
      <c r="AF20" s="22">
        <v>4.3</v>
      </c>
      <c r="AG20" s="16">
        <v>5</v>
      </c>
      <c r="AH20" s="16">
        <v>5</v>
      </c>
      <c r="AI20" s="16">
        <v>5</v>
      </c>
      <c r="AJ20" s="17">
        <v>5</v>
      </c>
      <c r="AK20" s="27">
        <f t="shared" si="5"/>
        <v>4.8600000000000003</v>
      </c>
      <c r="AL20" s="22">
        <v>3.5</v>
      </c>
      <c r="AM20" s="16">
        <v>1.7</v>
      </c>
      <c r="AN20" s="16">
        <v>2.5</v>
      </c>
      <c r="AO20" s="16">
        <v>3.7</v>
      </c>
      <c r="AP20" s="17">
        <v>2.4</v>
      </c>
      <c r="AQ20" s="27">
        <f t="shared" si="6"/>
        <v>2.76</v>
      </c>
    </row>
    <row r="21" spans="2:43" ht="16.5" thickTop="1" thickBot="1" x14ac:dyDescent="0.3">
      <c r="B21" s="16">
        <v>15</v>
      </c>
      <c r="C21" s="30">
        <v>83400272010</v>
      </c>
      <c r="D21" s="31" t="s">
        <v>129</v>
      </c>
      <c r="E21" s="41">
        <f t="shared" si="0"/>
        <v>2.7279999999999998</v>
      </c>
      <c r="F21" s="42">
        <v>22</v>
      </c>
      <c r="G21" s="98">
        <f t="shared" si="7"/>
        <v>3.9613333333333332</v>
      </c>
      <c r="H21" s="22">
        <v>3.9</v>
      </c>
      <c r="I21" s="16">
        <v>5</v>
      </c>
      <c r="J21" s="16">
        <v>4.7</v>
      </c>
      <c r="K21" s="16">
        <v>5.5</v>
      </c>
      <c r="L21" s="17">
        <v>4.8</v>
      </c>
      <c r="M21" s="27">
        <f t="shared" si="1"/>
        <v>4.78</v>
      </c>
      <c r="N21" s="22">
        <v>3.6</v>
      </c>
      <c r="O21" s="16">
        <v>3.5</v>
      </c>
      <c r="P21" s="16">
        <v>5</v>
      </c>
      <c r="Q21" s="16">
        <v>3</v>
      </c>
      <c r="R21" s="32">
        <v>4.9000000000000004</v>
      </c>
      <c r="S21" s="27">
        <f t="shared" si="2"/>
        <v>4</v>
      </c>
      <c r="T21" s="22">
        <v>0.5</v>
      </c>
      <c r="U21" s="16">
        <v>1.7</v>
      </c>
      <c r="V21" s="16">
        <v>0.5</v>
      </c>
      <c r="W21" s="16">
        <v>0.5</v>
      </c>
      <c r="X21" s="17">
        <v>2</v>
      </c>
      <c r="Y21" s="27">
        <f t="shared" si="3"/>
        <v>1.04</v>
      </c>
      <c r="Z21" s="22">
        <v>4.5</v>
      </c>
      <c r="AA21" s="16">
        <v>4.5</v>
      </c>
      <c r="AB21" s="16">
        <v>4.5</v>
      </c>
      <c r="AC21" s="16">
        <v>4.5</v>
      </c>
      <c r="AD21" s="17">
        <v>2</v>
      </c>
      <c r="AE21" s="27">
        <f t="shared" si="4"/>
        <v>4</v>
      </c>
      <c r="AF21" s="22">
        <v>5</v>
      </c>
      <c r="AG21" s="16">
        <v>5</v>
      </c>
      <c r="AH21" s="16">
        <v>5</v>
      </c>
      <c r="AI21" s="16">
        <v>5.5</v>
      </c>
      <c r="AJ21" s="17">
        <v>5</v>
      </c>
      <c r="AK21" s="27">
        <f t="shared" si="5"/>
        <v>5.0999999999999996</v>
      </c>
      <c r="AL21" s="22">
        <v>3.4</v>
      </c>
      <c r="AM21" s="16">
        <v>4.7</v>
      </c>
      <c r="AN21" s="16">
        <v>4.3</v>
      </c>
      <c r="AO21" s="16">
        <v>5.3</v>
      </c>
      <c r="AP21" s="17">
        <v>3.6</v>
      </c>
      <c r="AQ21" s="27">
        <f t="shared" si="6"/>
        <v>4.26</v>
      </c>
    </row>
    <row r="22" spans="2:43" ht="16.5" thickTop="1" thickBot="1" x14ac:dyDescent="0.3">
      <c r="B22" s="16">
        <v>16</v>
      </c>
      <c r="C22" s="30">
        <v>83400282010</v>
      </c>
      <c r="D22" s="31" t="s">
        <v>130</v>
      </c>
      <c r="E22" s="41">
        <f t="shared" si="0"/>
        <v>2.5050000000000003</v>
      </c>
      <c r="F22" s="42">
        <v>24</v>
      </c>
      <c r="G22" s="98">
        <f t="shared" si="7"/>
        <v>3.8050000000000006</v>
      </c>
      <c r="H22" s="22">
        <v>4.5</v>
      </c>
      <c r="I22" s="16">
        <v>3.8</v>
      </c>
      <c r="J22" s="16">
        <v>3.4</v>
      </c>
      <c r="K22" s="16">
        <v>3.7</v>
      </c>
      <c r="L22" s="17">
        <v>4.3</v>
      </c>
      <c r="M22" s="27">
        <f t="shared" si="1"/>
        <v>3.9400000000000004</v>
      </c>
      <c r="N22" s="22">
        <v>4.5999999999999996</v>
      </c>
      <c r="O22" s="16">
        <v>3.7</v>
      </c>
      <c r="P22" s="16">
        <v>5</v>
      </c>
      <c r="Q22" s="16">
        <v>4</v>
      </c>
      <c r="R22" s="32">
        <v>4.7</v>
      </c>
      <c r="S22" s="27">
        <f t="shared" si="2"/>
        <v>4.4000000000000004</v>
      </c>
      <c r="T22" s="22">
        <v>2.7</v>
      </c>
      <c r="U22" s="16">
        <v>2.5</v>
      </c>
      <c r="V22" s="16">
        <v>0.5</v>
      </c>
      <c r="W22" s="16">
        <v>0.5</v>
      </c>
      <c r="X22" s="17">
        <v>2.5</v>
      </c>
      <c r="Y22" s="27">
        <f t="shared" si="3"/>
        <v>1.7399999999999998</v>
      </c>
      <c r="Z22" s="22">
        <v>3.3</v>
      </c>
      <c r="AA22" s="16">
        <v>3.5</v>
      </c>
      <c r="AB22" s="16">
        <v>4.2</v>
      </c>
      <c r="AC22" s="16">
        <v>5</v>
      </c>
      <c r="AD22" s="17">
        <v>2.5</v>
      </c>
      <c r="AE22" s="27">
        <f t="shared" si="4"/>
        <v>3.7</v>
      </c>
      <c r="AF22" s="22">
        <v>3.4</v>
      </c>
      <c r="AG22" s="16">
        <v>4.5</v>
      </c>
      <c r="AH22" s="16">
        <v>4</v>
      </c>
      <c r="AI22" s="16">
        <v>4.5</v>
      </c>
      <c r="AJ22" s="17">
        <v>5</v>
      </c>
      <c r="AK22" s="27">
        <f t="shared" si="5"/>
        <v>4.2799999999999994</v>
      </c>
      <c r="AL22" s="22">
        <v>4.5</v>
      </c>
      <c r="AM22" s="16">
        <v>2.8</v>
      </c>
      <c r="AN22" s="16">
        <v>3.7</v>
      </c>
      <c r="AO22" s="16">
        <v>4.5</v>
      </c>
      <c r="AP22" s="17">
        <v>2.4</v>
      </c>
      <c r="AQ22" s="27">
        <f t="shared" si="6"/>
        <v>3.5800000000000005</v>
      </c>
    </row>
    <row r="23" spans="2:43" ht="16.5" thickTop="1" thickBot="1" x14ac:dyDescent="0.3">
      <c r="B23" s="16">
        <v>17</v>
      </c>
      <c r="C23" s="30">
        <v>83400302010</v>
      </c>
      <c r="D23" s="31" t="s">
        <v>131</v>
      </c>
      <c r="E23" s="41">
        <f t="shared" si="0"/>
        <v>2.2310000000000003</v>
      </c>
      <c r="F23" s="42">
        <v>24</v>
      </c>
      <c r="G23" s="98">
        <f t="shared" si="7"/>
        <v>3.5310000000000006</v>
      </c>
      <c r="H23" s="22">
        <v>3.4</v>
      </c>
      <c r="I23" s="16">
        <v>3.5</v>
      </c>
      <c r="J23" s="16">
        <v>3.5</v>
      </c>
      <c r="K23" s="16">
        <v>3.2</v>
      </c>
      <c r="L23" s="17">
        <v>4.3</v>
      </c>
      <c r="M23" s="27">
        <f t="shared" si="1"/>
        <v>3.5800000000000005</v>
      </c>
      <c r="N23" s="22">
        <v>3.2</v>
      </c>
      <c r="O23" s="16">
        <v>3.3</v>
      </c>
      <c r="P23" s="16">
        <v>3.7</v>
      </c>
      <c r="Q23" s="16">
        <v>4</v>
      </c>
      <c r="R23" s="32">
        <v>4.7</v>
      </c>
      <c r="S23" s="27">
        <f t="shared" si="2"/>
        <v>3.78</v>
      </c>
      <c r="T23" s="22">
        <v>1</v>
      </c>
      <c r="U23" s="16">
        <v>1</v>
      </c>
      <c r="V23" s="16">
        <v>0.5</v>
      </c>
      <c r="W23" s="16">
        <v>0.5</v>
      </c>
      <c r="X23" s="17">
        <v>2.5</v>
      </c>
      <c r="Y23" s="27">
        <f t="shared" si="3"/>
        <v>1.1000000000000001</v>
      </c>
      <c r="Z23" s="22">
        <v>3.3</v>
      </c>
      <c r="AA23" s="16">
        <v>3.5</v>
      </c>
      <c r="AB23" s="16">
        <v>4.2</v>
      </c>
      <c r="AC23" s="16">
        <v>5</v>
      </c>
      <c r="AD23" s="17">
        <v>2.5</v>
      </c>
      <c r="AE23" s="27">
        <f t="shared" si="4"/>
        <v>3.7</v>
      </c>
      <c r="AF23" s="22">
        <v>4</v>
      </c>
      <c r="AG23" s="16">
        <v>3.5</v>
      </c>
      <c r="AH23" s="16">
        <v>5</v>
      </c>
      <c r="AI23" s="16">
        <v>3</v>
      </c>
      <c r="AJ23" s="17">
        <v>4.5</v>
      </c>
      <c r="AK23" s="27">
        <f t="shared" si="5"/>
        <v>4</v>
      </c>
      <c r="AL23" s="22">
        <v>4.5</v>
      </c>
      <c r="AM23" s="16">
        <v>2.8</v>
      </c>
      <c r="AN23" s="16">
        <v>1.2</v>
      </c>
      <c r="AO23" s="16">
        <v>5</v>
      </c>
      <c r="AP23" s="17">
        <v>2.4</v>
      </c>
      <c r="AQ23" s="27">
        <f t="shared" si="6"/>
        <v>3.1799999999999997</v>
      </c>
    </row>
    <row r="24" spans="2:43" ht="16.5" thickTop="1" thickBot="1" x14ac:dyDescent="0.3">
      <c r="B24" s="16">
        <v>18</v>
      </c>
      <c r="C24" s="30">
        <v>83401182010</v>
      </c>
      <c r="D24" s="31" t="s">
        <v>132</v>
      </c>
      <c r="E24" s="41">
        <f t="shared" si="0"/>
        <v>2.371</v>
      </c>
      <c r="F24" s="42">
        <v>24</v>
      </c>
      <c r="G24" s="98">
        <f t="shared" si="7"/>
        <v>3.6710000000000003</v>
      </c>
      <c r="H24" s="22">
        <v>4.7</v>
      </c>
      <c r="I24" s="16">
        <v>4</v>
      </c>
      <c r="J24" s="16">
        <v>4</v>
      </c>
      <c r="K24" s="16">
        <v>3.9</v>
      </c>
      <c r="L24" s="17">
        <v>3.9</v>
      </c>
      <c r="M24" s="27">
        <f t="shared" si="1"/>
        <v>4.0999999999999996</v>
      </c>
      <c r="N24" s="22">
        <v>4.0999999999999996</v>
      </c>
      <c r="O24" s="16">
        <v>3.8</v>
      </c>
      <c r="P24" s="16">
        <v>5</v>
      </c>
      <c r="Q24" s="16">
        <v>3.5</v>
      </c>
      <c r="R24" s="32">
        <v>4</v>
      </c>
      <c r="S24" s="27">
        <f t="shared" si="2"/>
        <v>4.08</v>
      </c>
      <c r="T24" s="22">
        <v>1.7</v>
      </c>
      <c r="U24" s="16">
        <v>2.1</v>
      </c>
      <c r="V24" s="16">
        <v>0.5</v>
      </c>
      <c r="W24" s="16">
        <v>0.5</v>
      </c>
      <c r="X24" s="17">
        <v>2</v>
      </c>
      <c r="Y24" s="27">
        <f t="shared" si="3"/>
        <v>1.3599999999999999</v>
      </c>
      <c r="Z24" s="22">
        <v>4.5</v>
      </c>
      <c r="AA24" s="16">
        <v>4.3</v>
      </c>
      <c r="AB24" s="16">
        <v>4</v>
      </c>
      <c r="AC24" s="16">
        <v>4.5</v>
      </c>
      <c r="AD24" s="17">
        <v>2</v>
      </c>
      <c r="AE24" s="27">
        <f t="shared" si="4"/>
        <v>3.8600000000000003</v>
      </c>
      <c r="AF24" s="22">
        <v>4.5999999999999996</v>
      </c>
      <c r="AG24" s="16">
        <v>3.5</v>
      </c>
      <c r="AH24" s="16">
        <v>5.5</v>
      </c>
      <c r="AI24" s="16">
        <v>5.5</v>
      </c>
      <c r="AJ24" s="17">
        <v>5.5</v>
      </c>
      <c r="AK24" s="27">
        <f t="shared" si="5"/>
        <v>4.92</v>
      </c>
      <c r="AL24" s="22">
        <v>1.8</v>
      </c>
      <c r="AM24" s="16">
        <v>3.3</v>
      </c>
      <c r="AN24" s="16">
        <v>2.5</v>
      </c>
      <c r="AO24" s="16">
        <v>3.6</v>
      </c>
      <c r="AP24" s="17">
        <v>3.3</v>
      </c>
      <c r="AQ24" s="27">
        <f t="shared" si="6"/>
        <v>2.9</v>
      </c>
    </row>
    <row r="25" spans="2:43" ht="16.5" thickTop="1" thickBot="1" x14ac:dyDescent="0.3">
      <c r="B25" s="16">
        <v>19</v>
      </c>
      <c r="C25" s="30">
        <v>83401192010</v>
      </c>
      <c r="D25" s="31" t="s">
        <v>133</v>
      </c>
      <c r="E25" s="41">
        <f t="shared" si="0"/>
        <v>2.335</v>
      </c>
      <c r="F25" s="42">
        <v>28</v>
      </c>
      <c r="G25" s="98">
        <f t="shared" si="7"/>
        <v>3.7683333333333335</v>
      </c>
      <c r="H25" s="22">
        <v>3.5</v>
      </c>
      <c r="I25" s="16">
        <v>4</v>
      </c>
      <c r="J25" s="16">
        <v>4.5</v>
      </c>
      <c r="K25" s="16">
        <v>3.7</v>
      </c>
      <c r="L25" s="17">
        <v>4.3</v>
      </c>
      <c r="M25" s="27">
        <f t="shared" si="1"/>
        <v>4</v>
      </c>
      <c r="N25" s="22">
        <v>4.8</v>
      </c>
      <c r="O25" s="16">
        <v>3.4</v>
      </c>
      <c r="P25" s="16">
        <v>5</v>
      </c>
      <c r="Q25" s="16">
        <v>4</v>
      </c>
      <c r="R25" s="32">
        <v>4.2</v>
      </c>
      <c r="S25" s="27">
        <f t="shared" si="2"/>
        <v>4.2799999999999994</v>
      </c>
      <c r="T25" s="22">
        <v>1.9</v>
      </c>
      <c r="U25" s="16">
        <v>2</v>
      </c>
      <c r="V25" s="16">
        <v>0.5</v>
      </c>
      <c r="W25" s="16">
        <v>0.5</v>
      </c>
      <c r="X25" s="17">
        <v>2.2999999999999998</v>
      </c>
      <c r="Y25" s="27">
        <f t="shared" si="3"/>
        <v>1.44</v>
      </c>
      <c r="Z25" s="22">
        <v>3</v>
      </c>
      <c r="AA25" s="16">
        <v>2</v>
      </c>
      <c r="AB25" s="16">
        <v>4</v>
      </c>
      <c r="AC25" s="16">
        <v>5</v>
      </c>
      <c r="AD25" s="17">
        <v>2.2999999999999998</v>
      </c>
      <c r="AE25" s="27">
        <f t="shared" si="4"/>
        <v>3.2600000000000002</v>
      </c>
      <c r="AF25" s="22">
        <v>5</v>
      </c>
      <c r="AG25" s="16">
        <v>5</v>
      </c>
      <c r="AH25" s="16">
        <v>4</v>
      </c>
      <c r="AI25" s="16">
        <v>5</v>
      </c>
      <c r="AJ25" s="17">
        <v>5.5</v>
      </c>
      <c r="AK25" s="27">
        <f t="shared" si="5"/>
        <v>4.9000000000000004</v>
      </c>
      <c r="AL25" s="22">
        <v>3.5</v>
      </c>
      <c r="AM25" s="16">
        <v>1.7</v>
      </c>
      <c r="AN25" s="16">
        <v>2.5</v>
      </c>
      <c r="AO25" s="16">
        <v>3.7</v>
      </c>
      <c r="AP25" s="17">
        <v>3.4</v>
      </c>
      <c r="AQ25" s="27">
        <f t="shared" si="6"/>
        <v>2.96</v>
      </c>
    </row>
    <row r="26" spans="2:43" ht="16.5" thickTop="1" thickBot="1" x14ac:dyDescent="0.3">
      <c r="B26" s="16">
        <v>20</v>
      </c>
      <c r="C26" s="30">
        <v>83400402007</v>
      </c>
      <c r="D26" s="31" t="s">
        <v>134</v>
      </c>
      <c r="E26" s="41">
        <f t="shared" si="0"/>
        <v>2.2080000000000002</v>
      </c>
      <c r="F26" s="42">
        <v>30</v>
      </c>
      <c r="G26" s="98">
        <f t="shared" si="7"/>
        <v>3.7080000000000002</v>
      </c>
      <c r="H26" s="22">
        <v>3.3</v>
      </c>
      <c r="I26" s="16">
        <v>3.6</v>
      </c>
      <c r="J26" s="16">
        <v>3.4</v>
      </c>
      <c r="K26" s="16">
        <v>3.5</v>
      </c>
      <c r="L26" s="17">
        <v>3.5</v>
      </c>
      <c r="M26" s="27">
        <f t="shared" si="1"/>
        <v>3.46</v>
      </c>
      <c r="N26" s="22">
        <v>3.2</v>
      </c>
      <c r="O26" s="16">
        <v>3.3</v>
      </c>
      <c r="P26" s="16">
        <v>5</v>
      </c>
      <c r="Q26" s="16">
        <v>5</v>
      </c>
      <c r="R26" s="32">
        <v>4.2</v>
      </c>
      <c r="S26" s="27">
        <f t="shared" si="2"/>
        <v>4.1399999999999997</v>
      </c>
      <c r="T26" s="22">
        <v>2.6</v>
      </c>
      <c r="U26" s="16">
        <v>1.7</v>
      </c>
      <c r="V26" s="16">
        <v>1.3</v>
      </c>
      <c r="W26" s="16">
        <v>0.5</v>
      </c>
      <c r="X26" s="17">
        <v>2</v>
      </c>
      <c r="Y26" s="27">
        <f t="shared" si="3"/>
        <v>1.6199999999999999</v>
      </c>
      <c r="Z26" s="22">
        <v>4</v>
      </c>
      <c r="AA26" s="16">
        <v>3</v>
      </c>
      <c r="AB26" s="16">
        <v>4</v>
      </c>
      <c r="AC26" s="16">
        <v>5</v>
      </c>
      <c r="AD26" s="17">
        <v>2</v>
      </c>
      <c r="AE26" s="27">
        <f t="shared" si="4"/>
        <v>3.6</v>
      </c>
      <c r="AF26" s="22">
        <v>4.5</v>
      </c>
      <c r="AG26" s="16">
        <v>5</v>
      </c>
      <c r="AH26" s="16">
        <v>5</v>
      </c>
      <c r="AI26" s="16">
        <v>5</v>
      </c>
      <c r="AJ26" s="17">
        <v>5</v>
      </c>
      <c r="AK26" s="27">
        <f t="shared" si="5"/>
        <v>4.9000000000000004</v>
      </c>
      <c r="AL26" s="22">
        <v>4</v>
      </c>
      <c r="AM26" s="16">
        <v>2</v>
      </c>
      <c r="AN26" s="16">
        <v>2</v>
      </c>
      <c r="AO26" s="16">
        <v>2</v>
      </c>
      <c r="AP26" s="17">
        <v>2.7</v>
      </c>
      <c r="AQ26" s="27">
        <f t="shared" si="6"/>
        <v>2.54</v>
      </c>
    </row>
    <row r="27" spans="2:43" s="109" customFormat="1" ht="16.5" thickTop="1" thickBot="1" x14ac:dyDescent="0.3">
      <c r="B27" s="99">
        <v>21</v>
      </c>
      <c r="C27" s="100">
        <v>83401212010</v>
      </c>
      <c r="D27" s="101" t="s">
        <v>135</v>
      </c>
      <c r="E27" s="102">
        <f t="shared" si="0"/>
        <v>0.83200000000000018</v>
      </c>
      <c r="F27" s="103">
        <v>20</v>
      </c>
      <c r="G27" s="104">
        <f>(F27*5/60)</f>
        <v>1.6666666666666667</v>
      </c>
      <c r="H27" s="105">
        <v>2.5</v>
      </c>
      <c r="I27" s="99">
        <v>2</v>
      </c>
      <c r="J27" s="99"/>
      <c r="K27" s="99">
        <v>4.3</v>
      </c>
      <c r="L27" s="106"/>
      <c r="M27" s="107">
        <f t="shared" si="1"/>
        <v>1.7600000000000002</v>
      </c>
      <c r="N27" s="105">
        <v>2.5</v>
      </c>
      <c r="O27" s="99">
        <v>2</v>
      </c>
      <c r="P27" s="99"/>
      <c r="Q27" s="99"/>
      <c r="R27" s="108">
        <v>4.9000000000000004</v>
      </c>
      <c r="S27" s="107">
        <f t="shared" si="2"/>
        <v>1.8800000000000001</v>
      </c>
      <c r="T27" s="105"/>
      <c r="U27" s="99">
        <v>0.5</v>
      </c>
      <c r="V27" s="99"/>
      <c r="W27" s="99"/>
      <c r="X27" s="106"/>
      <c r="Y27" s="107">
        <f t="shared" si="3"/>
        <v>0.1</v>
      </c>
      <c r="Z27" s="105">
        <v>2.5</v>
      </c>
      <c r="AA27" s="99"/>
      <c r="AB27" s="99"/>
      <c r="AC27" s="99"/>
      <c r="AD27" s="106"/>
      <c r="AE27" s="107">
        <f t="shared" si="4"/>
        <v>0.5</v>
      </c>
      <c r="AF27" s="105">
        <v>4</v>
      </c>
      <c r="AG27" s="99">
        <v>5</v>
      </c>
      <c r="AH27" s="99"/>
      <c r="AI27" s="99">
        <v>5</v>
      </c>
      <c r="AJ27" s="106">
        <v>4</v>
      </c>
      <c r="AK27" s="107">
        <f t="shared" si="5"/>
        <v>3.6</v>
      </c>
      <c r="AL27" s="105">
        <v>2</v>
      </c>
      <c r="AM27" s="99"/>
      <c r="AN27" s="99"/>
      <c r="AO27" s="99">
        <v>1.5</v>
      </c>
      <c r="AP27" s="106"/>
      <c r="AQ27" s="107">
        <f t="shared" si="6"/>
        <v>0.7</v>
      </c>
    </row>
    <row r="28" spans="2:43" ht="16.5" thickTop="1" thickBot="1" x14ac:dyDescent="0.3">
      <c r="B28" s="16">
        <v>22</v>
      </c>
      <c r="C28" s="30">
        <v>83401222010</v>
      </c>
      <c r="D28" s="31" t="s">
        <v>136</v>
      </c>
      <c r="E28" s="41">
        <f t="shared" si="0"/>
        <v>2.3210000000000002</v>
      </c>
      <c r="F28" s="42">
        <v>25</v>
      </c>
      <c r="G28" s="98">
        <f t="shared" si="7"/>
        <v>3.6543333333333337</v>
      </c>
      <c r="H28" s="22">
        <v>3.2</v>
      </c>
      <c r="I28" s="16">
        <v>4.0999999999999996</v>
      </c>
      <c r="J28" s="16">
        <v>4.2</v>
      </c>
      <c r="K28" s="16">
        <v>4.3</v>
      </c>
      <c r="L28" s="17">
        <v>4.3</v>
      </c>
      <c r="M28" s="27">
        <f t="shared" si="1"/>
        <v>4.0200000000000005</v>
      </c>
      <c r="N28" s="22">
        <v>4.8</v>
      </c>
      <c r="O28" s="16">
        <v>3.8</v>
      </c>
      <c r="P28" s="16">
        <v>5</v>
      </c>
      <c r="Q28" s="16">
        <v>4</v>
      </c>
      <c r="R28" s="32">
        <v>4.8499999999999996</v>
      </c>
      <c r="S28" s="27">
        <f t="shared" si="2"/>
        <v>4.49</v>
      </c>
      <c r="T28" s="22">
        <v>0.5</v>
      </c>
      <c r="U28" s="16">
        <v>2</v>
      </c>
      <c r="V28" s="16">
        <v>0.5</v>
      </c>
      <c r="W28" s="16">
        <v>0.5</v>
      </c>
      <c r="X28" s="17">
        <v>2.2999999999999998</v>
      </c>
      <c r="Y28" s="27">
        <f t="shared" si="3"/>
        <v>1.1599999999999999</v>
      </c>
      <c r="Z28" s="22">
        <v>4.2</v>
      </c>
      <c r="AA28" s="16">
        <v>3</v>
      </c>
      <c r="AB28" s="16">
        <v>4.5</v>
      </c>
      <c r="AC28" s="16">
        <v>5</v>
      </c>
      <c r="AD28" s="17">
        <v>2.2999999999999998</v>
      </c>
      <c r="AE28" s="27">
        <f t="shared" si="4"/>
        <v>3.8</v>
      </c>
      <c r="AF28" s="22">
        <v>5</v>
      </c>
      <c r="AG28" s="16">
        <v>5</v>
      </c>
      <c r="AH28" s="16">
        <v>3.5</v>
      </c>
      <c r="AI28" s="16">
        <v>5</v>
      </c>
      <c r="AJ28" s="17">
        <v>4</v>
      </c>
      <c r="AK28" s="27">
        <f t="shared" si="5"/>
        <v>4.5</v>
      </c>
      <c r="AL28" s="22">
        <v>3.6</v>
      </c>
      <c r="AM28" s="16">
        <v>0.8</v>
      </c>
      <c r="AN28" s="16">
        <v>1.7</v>
      </c>
      <c r="AO28" s="16">
        <v>3.8</v>
      </c>
      <c r="AP28" s="17">
        <v>3.8</v>
      </c>
      <c r="AQ28" s="27">
        <f t="shared" si="6"/>
        <v>2.7399999999999998</v>
      </c>
    </row>
    <row r="29" spans="2:43" ht="16.5" thickTop="1" thickBot="1" x14ac:dyDescent="0.3">
      <c r="B29" s="16">
        <v>23</v>
      </c>
      <c r="C29" s="30">
        <v>83401242010</v>
      </c>
      <c r="D29" s="31" t="s">
        <v>137</v>
      </c>
      <c r="E29" s="41">
        <f t="shared" si="0"/>
        <v>2.3370000000000002</v>
      </c>
      <c r="F29" s="42">
        <v>26</v>
      </c>
      <c r="G29" s="98">
        <f t="shared" si="7"/>
        <v>3.7036666666666669</v>
      </c>
      <c r="H29" s="22">
        <v>3.5</v>
      </c>
      <c r="I29" s="16">
        <v>3.7</v>
      </c>
      <c r="J29" s="16">
        <v>4</v>
      </c>
      <c r="K29" s="16">
        <v>3.8</v>
      </c>
      <c r="L29" s="17">
        <v>4.4000000000000004</v>
      </c>
      <c r="M29" s="27">
        <f t="shared" si="1"/>
        <v>3.88</v>
      </c>
      <c r="N29" s="22">
        <v>4.5</v>
      </c>
      <c r="O29" s="16">
        <v>4.4000000000000004</v>
      </c>
      <c r="P29" s="16">
        <v>5</v>
      </c>
      <c r="Q29" s="16">
        <v>5</v>
      </c>
      <c r="R29" s="32">
        <v>4.2</v>
      </c>
      <c r="S29" s="27">
        <f t="shared" si="2"/>
        <v>4.6199999999999992</v>
      </c>
      <c r="T29" s="22">
        <v>3.4</v>
      </c>
      <c r="U29" s="16">
        <v>2</v>
      </c>
      <c r="V29" s="16">
        <v>1.5</v>
      </c>
      <c r="W29" s="16">
        <v>0.5</v>
      </c>
      <c r="X29" s="17">
        <v>2</v>
      </c>
      <c r="Y29" s="27">
        <f t="shared" si="3"/>
        <v>1.8800000000000001</v>
      </c>
      <c r="Z29" s="22">
        <v>4</v>
      </c>
      <c r="AA29" s="16">
        <v>3</v>
      </c>
      <c r="AB29" s="16">
        <v>4</v>
      </c>
      <c r="AC29" s="16">
        <v>5</v>
      </c>
      <c r="AD29" s="17">
        <v>2</v>
      </c>
      <c r="AE29" s="27">
        <f t="shared" si="4"/>
        <v>3.6</v>
      </c>
      <c r="AF29" s="22">
        <v>4.2</v>
      </c>
      <c r="AG29" s="16">
        <v>5</v>
      </c>
      <c r="AH29" s="16">
        <v>4.5</v>
      </c>
      <c r="AI29" s="16">
        <v>5</v>
      </c>
      <c r="AJ29" s="17">
        <v>5</v>
      </c>
      <c r="AK29" s="27">
        <f t="shared" si="5"/>
        <v>4.74</v>
      </c>
      <c r="AL29" s="22">
        <v>4</v>
      </c>
      <c r="AM29" s="16">
        <v>2</v>
      </c>
      <c r="AN29" s="16">
        <v>2</v>
      </c>
      <c r="AO29" s="16">
        <v>2</v>
      </c>
      <c r="AP29" s="17">
        <v>2.7</v>
      </c>
      <c r="AQ29" s="27">
        <f t="shared" si="6"/>
        <v>2.54</v>
      </c>
    </row>
    <row r="30" spans="2:43" s="109" customFormat="1" ht="16.5" thickTop="1" thickBot="1" x14ac:dyDescent="0.3">
      <c r="B30" s="99">
        <v>24</v>
      </c>
      <c r="C30" s="100">
        <v>83401252010</v>
      </c>
      <c r="D30" s="101" t="s">
        <v>138</v>
      </c>
      <c r="E30" s="102">
        <f t="shared" si="0"/>
        <v>0.54100000000000004</v>
      </c>
      <c r="F30" s="103">
        <v>26</v>
      </c>
      <c r="G30" s="104">
        <f>F30*5/60</f>
        <v>2.1666666666666665</v>
      </c>
      <c r="H30" s="105">
        <v>2.5</v>
      </c>
      <c r="I30" s="99"/>
      <c r="J30" s="99"/>
      <c r="K30" s="99"/>
      <c r="L30" s="106"/>
      <c r="M30" s="107">
        <f t="shared" si="1"/>
        <v>0.5</v>
      </c>
      <c r="N30" s="105">
        <v>2.5</v>
      </c>
      <c r="O30" s="99">
        <v>3.8</v>
      </c>
      <c r="P30" s="99">
        <v>3.5</v>
      </c>
      <c r="Q30" s="99"/>
      <c r="R30" s="108">
        <v>0</v>
      </c>
      <c r="S30" s="107">
        <f t="shared" si="2"/>
        <v>1.9600000000000002</v>
      </c>
      <c r="T30" s="105">
        <v>2</v>
      </c>
      <c r="U30" s="99">
        <v>0.5</v>
      </c>
      <c r="V30" s="99"/>
      <c r="W30" s="99"/>
      <c r="X30" s="106"/>
      <c r="Y30" s="107">
        <f t="shared" si="3"/>
        <v>0.5</v>
      </c>
      <c r="Z30" s="105">
        <v>2.5</v>
      </c>
      <c r="AA30" s="99"/>
      <c r="AB30" s="99"/>
      <c r="AC30" s="99"/>
      <c r="AD30" s="106"/>
      <c r="AE30" s="107">
        <f t="shared" si="4"/>
        <v>0.5</v>
      </c>
      <c r="AF30" s="105">
        <v>4</v>
      </c>
      <c r="AG30" s="99">
        <v>5</v>
      </c>
      <c r="AH30" s="99"/>
      <c r="AI30" s="99"/>
      <c r="AJ30" s="106"/>
      <c r="AK30" s="107">
        <f t="shared" si="5"/>
        <v>1.8</v>
      </c>
      <c r="AL30" s="105">
        <v>2</v>
      </c>
      <c r="AM30" s="99"/>
      <c r="AN30" s="99"/>
      <c r="AO30" s="99"/>
      <c r="AP30" s="106"/>
      <c r="AQ30" s="107">
        <f t="shared" si="6"/>
        <v>0.4</v>
      </c>
    </row>
    <row r="31" spans="2:43" ht="16.5" thickTop="1" thickBot="1" x14ac:dyDescent="0.3">
      <c r="B31" s="16">
        <v>25</v>
      </c>
      <c r="C31" s="30">
        <v>83400372010</v>
      </c>
      <c r="D31" s="31" t="s">
        <v>139</v>
      </c>
      <c r="E31" s="41">
        <f t="shared" si="0"/>
        <v>2.2790000000000004</v>
      </c>
      <c r="F31" s="45">
        <v>22</v>
      </c>
      <c r="G31" s="98">
        <f t="shared" si="7"/>
        <v>3.5123333333333338</v>
      </c>
      <c r="H31" s="22">
        <v>3.5</v>
      </c>
      <c r="I31" s="16">
        <v>3.6</v>
      </c>
      <c r="J31" s="16">
        <v>3.7</v>
      </c>
      <c r="K31" s="16">
        <v>4</v>
      </c>
      <c r="L31" s="17">
        <v>4</v>
      </c>
      <c r="M31" s="27">
        <f t="shared" si="1"/>
        <v>3.7600000000000002</v>
      </c>
      <c r="N31" s="22">
        <v>4.4000000000000004</v>
      </c>
      <c r="O31" s="16">
        <v>3.4</v>
      </c>
      <c r="P31" s="16">
        <v>4</v>
      </c>
      <c r="Q31" s="16">
        <v>5</v>
      </c>
      <c r="R31" s="32">
        <v>4.2</v>
      </c>
      <c r="S31" s="27">
        <f t="shared" si="2"/>
        <v>4.2</v>
      </c>
      <c r="T31" s="22">
        <v>3.4</v>
      </c>
      <c r="U31" s="16">
        <v>2.2000000000000002</v>
      </c>
      <c r="V31" s="16">
        <v>1.5</v>
      </c>
      <c r="W31" s="16">
        <v>0.5</v>
      </c>
      <c r="X31" s="17">
        <v>2</v>
      </c>
      <c r="Y31" s="27">
        <f t="shared" si="3"/>
        <v>1.92</v>
      </c>
      <c r="Z31" s="22">
        <v>4</v>
      </c>
      <c r="AA31" s="16">
        <v>3</v>
      </c>
      <c r="AB31" s="16">
        <v>4</v>
      </c>
      <c r="AC31" s="16">
        <v>5</v>
      </c>
      <c r="AD31" s="17">
        <v>2</v>
      </c>
      <c r="AE31" s="27">
        <f t="shared" si="4"/>
        <v>3.6</v>
      </c>
      <c r="AF31" s="22">
        <v>5</v>
      </c>
      <c r="AG31" s="16">
        <v>4</v>
      </c>
      <c r="AH31" s="16">
        <v>4</v>
      </c>
      <c r="AI31" s="16">
        <v>5.5</v>
      </c>
      <c r="AJ31" s="17">
        <v>5</v>
      </c>
      <c r="AK31" s="27">
        <f t="shared" si="5"/>
        <v>4.7</v>
      </c>
      <c r="AL31" s="22">
        <v>4</v>
      </c>
      <c r="AM31" s="16">
        <v>2</v>
      </c>
      <c r="AN31" s="16">
        <v>2</v>
      </c>
      <c r="AO31" s="16">
        <v>2</v>
      </c>
      <c r="AP31" s="17">
        <v>2.7</v>
      </c>
      <c r="AQ31" s="27">
        <f t="shared" si="6"/>
        <v>2.54</v>
      </c>
    </row>
    <row r="32" spans="2:43" ht="16.5" thickTop="1" thickBot="1" x14ac:dyDescent="0.3">
      <c r="B32" s="37">
        <v>26</v>
      </c>
      <c r="C32" s="38"/>
      <c r="D32" s="70" t="s">
        <v>183</v>
      </c>
      <c r="E32" s="71">
        <f t="shared" si="0"/>
        <v>2.2690000000000001</v>
      </c>
      <c r="F32" s="72">
        <v>26</v>
      </c>
      <c r="G32" s="98">
        <f t="shared" si="7"/>
        <v>3.6356666666666668</v>
      </c>
      <c r="H32" s="73">
        <v>3.1</v>
      </c>
      <c r="I32" s="37">
        <v>4.5</v>
      </c>
      <c r="J32" s="37">
        <v>4.3</v>
      </c>
      <c r="K32" s="37">
        <v>4.5999999999999996</v>
      </c>
      <c r="L32" s="74">
        <v>4.4000000000000004</v>
      </c>
      <c r="M32" s="34">
        <f t="shared" si="1"/>
        <v>4.18</v>
      </c>
      <c r="N32" s="73">
        <v>3.5</v>
      </c>
      <c r="O32" s="37">
        <v>3.7</v>
      </c>
      <c r="P32" s="37">
        <v>3</v>
      </c>
      <c r="Q32" s="37">
        <v>5</v>
      </c>
      <c r="R32" s="75">
        <v>4.2</v>
      </c>
      <c r="S32" s="34">
        <f t="shared" si="2"/>
        <v>3.88</v>
      </c>
      <c r="T32" s="73">
        <v>3.4</v>
      </c>
      <c r="U32" s="37">
        <v>0.7</v>
      </c>
      <c r="V32" s="37">
        <v>1.5</v>
      </c>
      <c r="W32" s="37">
        <v>0.5</v>
      </c>
      <c r="X32" s="74">
        <v>2</v>
      </c>
      <c r="Y32" s="34">
        <f t="shared" si="3"/>
        <v>1.6199999999999999</v>
      </c>
      <c r="Z32" s="73">
        <v>4</v>
      </c>
      <c r="AA32" s="37">
        <v>3</v>
      </c>
      <c r="AB32" s="37">
        <v>4</v>
      </c>
      <c r="AC32" s="37">
        <v>5</v>
      </c>
      <c r="AD32" s="74">
        <v>2</v>
      </c>
      <c r="AE32" s="34">
        <f t="shared" si="4"/>
        <v>3.6</v>
      </c>
      <c r="AF32" s="73">
        <v>4.2</v>
      </c>
      <c r="AG32" s="37">
        <v>2.5</v>
      </c>
      <c r="AH32" s="37">
        <v>5.2</v>
      </c>
      <c r="AI32" s="37">
        <v>5</v>
      </c>
      <c r="AJ32" s="74">
        <v>5.5</v>
      </c>
      <c r="AK32" s="34">
        <f t="shared" si="5"/>
        <v>4.4799999999999995</v>
      </c>
      <c r="AL32" s="73">
        <v>4</v>
      </c>
      <c r="AM32" s="37">
        <v>2</v>
      </c>
      <c r="AN32" s="37">
        <v>2</v>
      </c>
      <c r="AO32" s="37">
        <v>2</v>
      </c>
      <c r="AP32" s="74">
        <v>2.7</v>
      </c>
      <c r="AQ32" s="34">
        <f t="shared" si="6"/>
        <v>2.54</v>
      </c>
    </row>
    <row r="33" spans="2:43" ht="16.5" thickTop="1" thickBot="1" x14ac:dyDescent="0.3">
      <c r="B33" s="16"/>
      <c r="C33" s="76">
        <v>83400112010</v>
      </c>
      <c r="D33" s="30" t="s">
        <v>184</v>
      </c>
      <c r="E33" s="71">
        <f t="shared" si="0"/>
        <v>2.335</v>
      </c>
      <c r="F33" s="16">
        <v>33</v>
      </c>
      <c r="G33" s="98">
        <f t="shared" si="7"/>
        <v>3.9350000000000001</v>
      </c>
      <c r="H33" s="16">
        <v>2.5</v>
      </c>
      <c r="I33" s="16">
        <v>3</v>
      </c>
      <c r="J33" s="16">
        <v>3.2</v>
      </c>
      <c r="K33" s="16">
        <v>3.2</v>
      </c>
      <c r="L33" s="16">
        <v>3.8</v>
      </c>
      <c r="M33" s="34">
        <f t="shared" si="1"/>
        <v>3.1399999999999997</v>
      </c>
      <c r="N33" s="16">
        <v>4.2</v>
      </c>
      <c r="O33" s="16">
        <v>3.5</v>
      </c>
      <c r="P33" s="16">
        <v>5</v>
      </c>
      <c r="Q33" s="16">
        <v>5</v>
      </c>
      <c r="R33" s="16">
        <v>4.9000000000000004</v>
      </c>
      <c r="S33" s="34">
        <f t="shared" si="2"/>
        <v>4.5200000000000005</v>
      </c>
      <c r="T33" s="16">
        <v>0.5</v>
      </c>
      <c r="U33" s="16">
        <v>2.2000000000000002</v>
      </c>
      <c r="V33" s="16">
        <v>0.5</v>
      </c>
      <c r="W33" s="16">
        <v>0.5</v>
      </c>
      <c r="X33" s="16">
        <v>2</v>
      </c>
      <c r="Y33" s="34">
        <f t="shared" si="3"/>
        <v>1.1400000000000001</v>
      </c>
      <c r="Z33" s="16">
        <v>3.5</v>
      </c>
      <c r="AA33" s="16">
        <v>4.5</v>
      </c>
      <c r="AB33" s="16">
        <v>4.5</v>
      </c>
      <c r="AC33" s="16">
        <v>5</v>
      </c>
      <c r="AD33" s="16">
        <v>2</v>
      </c>
      <c r="AE33" s="34">
        <f t="shared" si="4"/>
        <v>3.9</v>
      </c>
      <c r="AF33" s="16">
        <v>2.5</v>
      </c>
      <c r="AG33" s="16">
        <v>4</v>
      </c>
      <c r="AH33" s="16">
        <v>3.2</v>
      </c>
      <c r="AI33" s="16">
        <v>4.5</v>
      </c>
      <c r="AJ33" s="16">
        <v>5</v>
      </c>
      <c r="AK33" s="34">
        <f t="shared" si="5"/>
        <v>3.84</v>
      </c>
      <c r="AL33" s="77">
        <v>3.5</v>
      </c>
      <c r="AM33" s="16">
        <v>4.2</v>
      </c>
      <c r="AN33" s="16">
        <v>3.2</v>
      </c>
      <c r="AO33" s="16">
        <v>3.8</v>
      </c>
      <c r="AP33" s="16">
        <v>3.2</v>
      </c>
      <c r="AQ33" s="34">
        <f t="shared" si="6"/>
        <v>3.5799999999999996</v>
      </c>
    </row>
    <row r="34" spans="2:43" ht="16.5" thickTop="1" thickBot="1" x14ac:dyDescent="0.3">
      <c r="B34" s="16"/>
      <c r="C34" s="16">
        <v>83451252007</v>
      </c>
      <c r="D34" s="30" t="s">
        <v>190</v>
      </c>
      <c r="E34" s="71">
        <f t="shared" si="0"/>
        <v>2.089</v>
      </c>
      <c r="F34" s="16">
        <v>23</v>
      </c>
      <c r="G34" s="98">
        <f t="shared" si="7"/>
        <v>3.3556666666666666</v>
      </c>
      <c r="H34" s="16">
        <v>3.2</v>
      </c>
      <c r="I34" s="16">
        <v>4</v>
      </c>
      <c r="J34" s="16">
        <v>4.2</v>
      </c>
      <c r="K34" s="16">
        <v>5</v>
      </c>
      <c r="L34" s="16">
        <v>4.2</v>
      </c>
      <c r="M34" s="34">
        <f t="shared" si="1"/>
        <v>4.1199999999999992</v>
      </c>
      <c r="N34" s="16">
        <v>3.9</v>
      </c>
      <c r="O34" s="16">
        <v>3</v>
      </c>
      <c r="P34" s="16">
        <v>3.5</v>
      </c>
      <c r="Q34" s="16">
        <v>3.5</v>
      </c>
      <c r="R34" s="16">
        <v>4</v>
      </c>
      <c r="S34" s="34">
        <f t="shared" si="2"/>
        <v>3.5799999999999996</v>
      </c>
      <c r="T34" s="16">
        <v>0</v>
      </c>
      <c r="U34" s="16">
        <v>0.5</v>
      </c>
      <c r="V34" s="16">
        <v>0.5</v>
      </c>
      <c r="W34" s="16">
        <v>0</v>
      </c>
      <c r="X34" s="16">
        <v>2</v>
      </c>
      <c r="Y34" s="34">
        <f t="shared" si="3"/>
        <v>0.6</v>
      </c>
      <c r="Z34" s="16">
        <v>3.5</v>
      </c>
      <c r="AA34" s="16">
        <v>3.5</v>
      </c>
      <c r="AB34" s="16">
        <v>4</v>
      </c>
      <c r="AC34" s="16">
        <v>5</v>
      </c>
      <c r="AD34" s="16">
        <v>2</v>
      </c>
      <c r="AE34" s="34">
        <f t="shared" si="4"/>
        <v>3.6</v>
      </c>
      <c r="AF34" s="16">
        <v>4</v>
      </c>
      <c r="AG34" s="16">
        <v>2.5</v>
      </c>
      <c r="AH34" s="16">
        <v>3.2</v>
      </c>
      <c r="AI34" s="16">
        <v>5</v>
      </c>
      <c r="AJ34" s="16">
        <v>5</v>
      </c>
      <c r="AK34" s="34">
        <f t="shared" si="5"/>
        <v>3.94</v>
      </c>
      <c r="AL34" s="16">
        <v>2.7</v>
      </c>
      <c r="AM34" s="16">
        <v>2</v>
      </c>
      <c r="AN34" s="16">
        <v>2.7</v>
      </c>
      <c r="AO34" s="16">
        <v>2.5</v>
      </c>
      <c r="AP34" s="16">
        <v>2.5</v>
      </c>
      <c r="AQ34" s="34">
        <f t="shared" si="6"/>
        <v>2.4799999999999995</v>
      </c>
    </row>
    <row r="35" spans="2:43" ht="16.5" thickTop="1" thickBot="1" x14ac:dyDescent="0.3">
      <c r="B35" s="16"/>
      <c r="C35" s="16">
        <v>83451312007</v>
      </c>
      <c r="D35" s="30" t="s">
        <v>191</v>
      </c>
      <c r="E35" s="71">
        <f t="shared" si="0"/>
        <v>1.7529999999999999</v>
      </c>
      <c r="F35" s="16">
        <v>24</v>
      </c>
      <c r="G35" s="98">
        <f t="shared" si="7"/>
        <v>3.0529999999999999</v>
      </c>
      <c r="H35" s="16">
        <v>3.8</v>
      </c>
      <c r="I35" s="16">
        <v>4</v>
      </c>
      <c r="J35" s="16"/>
      <c r="K35" s="16">
        <v>5</v>
      </c>
      <c r="L35" s="16">
        <v>4</v>
      </c>
      <c r="M35" s="34">
        <f t="shared" si="1"/>
        <v>3.3600000000000003</v>
      </c>
      <c r="N35" s="16">
        <v>4</v>
      </c>
      <c r="O35" s="16"/>
      <c r="P35" s="16"/>
      <c r="Q35" s="16">
        <v>3.5</v>
      </c>
      <c r="R35" s="16">
        <v>4</v>
      </c>
      <c r="S35" s="34">
        <f t="shared" si="2"/>
        <v>2.2999999999999998</v>
      </c>
      <c r="T35" s="16">
        <v>0.8</v>
      </c>
      <c r="U35" s="16">
        <v>0.5</v>
      </c>
      <c r="V35" s="16"/>
      <c r="W35" s="16"/>
      <c r="X35" s="16">
        <v>2</v>
      </c>
      <c r="Y35" s="34">
        <f t="shared" si="3"/>
        <v>0.65999999999999992</v>
      </c>
      <c r="Z35" s="16">
        <v>3.5</v>
      </c>
      <c r="AA35" s="16">
        <v>3.5</v>
      </c>
      <c r="AB35" s="16">
        <v>4</v>
      </c>
      <c r="AC35" s="16">
        <v>5</v>
      </c>
      <c r="AD35" s="16">
        <v>2</v>
      </c>
      <c r="AE35" s="34">
        <f t="shared" si="4"/>
        <v>3.6</v>
      </c>
      <c r="AF35" s="16">
        <v>4.7</v>
      </c>
      <c r="AG35" s="16"/>
      <c r="AH35" s="16"/>
      <c r="AI35" s="16">
        <v>5</v>
      </c>
      <c r="AJ35" s="16"/>
      <c r="AK35" s="34">
        <f t="shared" si="5"/>
        <v>1.94</v>
      </c>
      <c r="AL35" s="16">
        <v>2.7</v>
      </c>
      <c r="AM35" s="16">
        <v>2</v>
      </c>
      <c r="AN35" s="16">
        <v>2.7</v>
      </c>
      <c r="AO35" s="16">
        <v>2.5</v>
      </c>
      <c r="AP35" s="16">
        <v>2.5</v>
      </c>
      <c r="AQ35" s="34">
        <f t="shared" si="6"/>
        <v>2.4799999999999995</v>
      </c>
    </row>
    <row r="36" spans="2:43" ht="16.5" thickTop="1" thickBot="1" x14ac:dyDescent="0.3">
      <c r="B36" s="16"/>
      <c r="C36" s="16">
        <v>83450952007</v>
      </c>
      <c r="D36" s="30" t="s">
        <v>192</v>
      </c>
      <c r="E36" s="71">
        <f t="shared" si="0"/>
        <v>1.9159999999999999</v>
      </c>
      <c r="F36" s="16">
        <v>24</v>
      </c>
      <c r="G36" s="98">
        <f t="shared" si="7"/>
        <v>3.2160000000000002</v>
      </c>
      <c r="H36" s="16">
        <v>4.7</v>
      </c>
      <c r="I36" s="16">
        <v>4.7</v>
      </c>
      <c r="J36" s="16"/>
      <c r="K36" s="16">
        <v>5</v>
      </c>
      <c r="L36" s="16">
        <v>4.2</v>
      </c>
      <c r="M36" s="34">
        <f t="shared" si="1"/>
        <v>3.72</v>
      </c>
      <c r="N36" s="16">
        <v>3.9</v>
      </c>
      <c r="O36" s="16">
        <v>3.4</v>
      </c>
      <c r="P36" s="16"/>
      <c r="Q36" s="16">
        <v>3.5</v>
      </c>
      <c r="R36" s="16">
        <v>4</v>
      </c>
      <c r="S36" s="34">
        <f t="shared" si="2"/>
        <v>2.96</v>
      </c>
      <c r="T36" s="16">
        <v>0.8</v>
      </c>
      <c r="U36" s="16">
        <v>0.5</v>
      </c>
      <c r="V36" s="16"/>
      <c r="W36" s="16"/>
      <c r="X36" s="16">
        <v>2</v>
      </c>
      <c r="Y36" s="34">
        <f t="shared" si="3"/>
        <v>0.65999999999999992</v>
      </c>
      <c r="Z36" s="16">
        <v>3.5</v>
      </c>
      <c r="AA36" s="16">
        <v>3.5</v>
      </c>
      <c r="AB36" s="16">
        <v>4</v>
      </c>
      <c r="AC36" s="16">
        <v>5</v>
      </c>
      <c r="AD36" s="16">
        <v>2</v>
      </c>
      <c r="AE36" s="34">
        <f t="shared" si="4"/>
        <v>3.6</v>
      </c>
      <c r="AF36" s="16">
        <v>5</v>
      </c>
      <c r="AG36" s="16">
        <v>4</v>
      </c>
      <c r="AH36" s="16"/>
      <c r="AI36" s="16"/>
      <c r="AJ36" s="16">
        <v>5</v>
      </c>
      <c r="AK36" s="34">
        <f t="shared" si="5"/>
        <v>2.8</v>
      </c>
      <c r="AL36" s="16">
        <v>2.7</v>
      </c>
      <c r="AM36" s="16">
        <v>2</v>
      </c>
      <c r="AN36" s="16">
        <v>2.7</v>
      </c>
      <c r="AO36" s="16">
        <v>2.5</v>
      </c>
      <c r="AP36" s="16">
        <v>2.5</v>
      </c>
      <c r="AQ36" s="34">
        <f t="shared" si="6"/>
        <v>2.4799999999999995</v>
      </c>
    </row>
    <row r="37" spans="2:43" s="109" customFormat="1" ht="15.75" thickTop="1" x14ac:dyDescent="0.25">
      <c r="B37" s="99"/>
      <c r="C37" s="111">
        <v>83400302010</v>
      </c>
      <c r="D37" s="99" t="s">
        <v>188</v>
      </c>
      <c r="E37" s="112">
        <f t="shared" si="0"/>
        <v>1.5780000000000001</v>
      </c>
      <c r="F37" s="99"/>
      <c r="G37" s="104">
        <f>(E37*20)/20+(F37*5/60)*0.4</f>
        <v>1.5780000000000001</v>
      </c>
      <c r="H37" s="99">
        <v>3.5</v>
      </c>
      <c r="I37" s="99">
        <v>3.5</v>
      </c>
      <c r="J37" s="99">
        <v>4.3</v>
      </c>
      <c r="K37" s="99"/>
      <c r="L37" s="99"/>
      <c r="M37" s="113">
        <f t="shared" si="1"/>
        <v>2.2600000000000002</v>
      </c>
      <c r="N37" s="99">
        <v>3.3</v>
      </c>
      <c r="O37" s="99">
        <v>3.2</v>
      </c>
      <c r="P37" s="99">
        <v>5</v>
      </c>
      <c r="Q37" s="99">
        <v>4</v>
      </c>
      <c r="R37" s="99"/>
      <c r="S37" s="113">
        <f t="shared" si="2"/>
        <v>3.1</v>
      </c>
      <c r="T37" s="99">
        <v>2.6</v>
      </c>
      <c r="U37" s="99">
        <v>2</v>
      </c>
      <c r="V37" s="99">
        <v>0.5</v>
      </c>
      <c r="W37" s="99">
        <v>0.5</v>
      </c>
      <c r="X37" s="99"/>
      <c r="Y37" s="113">
        <f t="shared" si="3"/>
        <v>1.1199999999999999</v>
      </c>
      <c r="Z37" s="99">
        <v>3.3</v>
      </c>
      <c r="AA37" s="99">
        <v>3.5</v>
      </c>
      <c r="AB37" s="99">
        <v>4.2</v>
      </c>
      <c r="AC37" s="99">
        <v>5</v>
      </c>
      <c r="AD37" s="99"/>
      <c r="AE37" s="113">
        <f t="shared" si="4"/>
        <v>3.2</v>
      </c>
      <c r="AF37" s="99">
        <v>4</v>
      </c>
      <c r="AG37" s="99">
        <v>3.5</v>
      </c>
      <c r="AH37" s="99">
        <v>3</v>
      </c>
      <c r="AI37" s="99"/>
      <c r="AJ37" s="99"/>
      <c r="AK37" s="113">
        <f t="shared" si="5"/>
        <v>2.1</v>
      </c>
      <c r="AL37" s="99">
        <v>4.5</v>
      </c>
      <c r="AM37" s="99">
        <v>2.8</v>
      </c>
      <c r="AN37" s="99">
        <v>2.5</v>
      </c>
      <c r="AO37" s="99"/>
      <c r="AP37" s="99"/>
      <c r="AQ37" s="113">
        <f t="shared" si="6"/>
        <v>1.9600000000000002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BIOLOGIA 1</vt:lpstr>
      <vt:lpstr>BIOLOGIA 2</vt:lpstr>
      <vt:lpstr>BIOLOGIA3</vt:lpstr>
      <vt:lpstr>VIDAKENNEDY</vt:lpstr>
      <vt:lpstr>VIDATUNAL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wilson f</cp:lastModifiedBy>
  <dcterms:created xsi:type="dcterms:W3CDTF">2012-04-06T14:38:39Z</dcterms:created>
  <dcterms:modified xsi:type="dcterms:W3CDTF">2012-06-21T17:20:26Z</dcterms:modified>
</cp:coreProperties>
</file>